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JEĆE\VIJEĆE - 2019. GODINA\24. sjednica - 26.07.2019\"/>
    </mc:Choice>
  </mc:AlternateContent>
  <xr:revisionPtr revIDLastSave="0" documentId="13_ncr:1_{738FEE7A-93BA-40FE-BC67-A31CAA04C0AD}" xr6:coauthVersionLast="43" xr6:coauthVersionMax="43" xr10:uidLastSave="{00000000-0000-0000-0000-000000000000}"/>
  <bookViews>
    <workbookView xWindow="465" yWindow="570" windowWidth="18435" windowHeight="12735" activeTab="2" xr2:uid="{00000000-000D-0000-FFFF-FFFF00000000}"/>
  </bookViews>
  <sheets>
    <sheet name="Rashodi" sheetId="1" r:id="rId1"/>
    <sheet name="Prihodi" sheetId="4" r:id="rId2"/>
    <sheet name="Naslovna stranica" sheetId="3" r:id="rId3"/>
    <sheet name="Zadnja stranica" sheetId="5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9" i="4" l="1"/>
  <c r="H169" i="1"/>
  <c r="H168" i="1" s="1"/>
  <c r="H170" i="1"/>
  <c r="H171" i="1"/>
  <c r="H173" i="1"/>
  <c r="H174" i="1"/>
  <c r="H214" i="1"/>
  <c r="H215" i="1"/>
  <c r="H216" i="1"/>
  <c r="H217" i="1"/>
  <c r="H210" i="1"/>
  <c r="H211" i="1"/>
  <c r="H212" i="1"/>
  <c r="H176" i="1"/>
  <c r="H177" i="1"/>
  <c r="H178" i="1"/>
  <c r="H180" i="1"/>
  <c r="H193" i="1"/>
  <c r="H203" i="1"/>
  <c r="H204" i="1"/>
  <c r="H208" i="1"/>
  <c r="H206" i="1"/>
  <c r="H201" i="1"/>
  <c r="H199" i="1"/>
  <c r="H197" i="1"/>
  <c r="H194" i="1"/>
  <c r="H183" i="1"/>
  <c r="H187" i="1"/>
  <c r="I193" i="1" l="1"/>
  <c r="I151" i="1" l="1"/>
  <c r="I153" i="1"/>
  <c r="I47" i="1"/>
  <c r="I140" i="1" l="1"/>
  <c r="I187" i="1" l="1"/>
  <c r="I183" i="1" s="1"/>
  <c r="I217" i="1"/>
  <c r="I216" i="1" s="1"/>
  <c r="I215" i="1" s="1"/>
  <c r="I214" i="1" s="1"/>
  <c r="I212" i="1"/>
  <c r="I211" i="1" s="1"/>
  <c r="I210" i="1" s="1"/>
  <c r="I208" i="1"/>
  <c r="I206" i="1"/>
  <c r="I204" i="1"/>
  <c r="I201" i="1"/>
  <c r="I199" i="1"/>
  <c r="I197" i="1"/>
  <c r="I194" i="1"/>
  <c r="I180" i="1"/>
  <c r="I178" i="1" s="1"/>
  <c r="I174" i="1"/>
  <c r="I173" i="1" s="1"/>
  <c r="I171" i="1"/>
  <c r="I170" i="1" s="1"/>
  <c r="I166" i="1"/>
  <c r="I165" i="1" s="1"/>
  <c r="I138" i="1"/>
  <c r="I135" i="1"/>
  <c r="I133" i="1" s="1"/>
  <c r="I127" i="1"/>
  <c r="I126" i="1" s="1"/>
  <c r="I123" i="1"/>
  <c r="I119" i="1"/>
  <c r="I117" i="1" s="1"/>
  <c r="I111" i="1"/>
  <c r="I108" i="1"/>
  <c r="I105" i="1"/>
  <c r="I101" i="1"/>
  <c r="I99" i="1"/>
  <c r="I94" i="1"/>
  <c r="I89" i="1"/>
  <c r="I87" i="1"/>
  <c r="I80" i="1"/>
  <c r="I76" i="1" s="1"/>
  <c r="I71" i="1"/>
  <c r="I67" i="1"/>
  <c r="I63" i="1" s="1"/>
  <c r="I60" i="1"/>
  <c r="I57" i="1"/>
  <c r="I54" i="1"/>
  <c r="I50" i="1"/>
  <c r="I44" i="1"/>
  <c r="I41" i="1" s="1"/>
  <c r="I39" i="1"/>
  <c r="I34" i="1"/>
  <c r="I31" i="1"/>
  <c r="I29" i="1"/>
  <c r="I27" i="1"/>
  <c r="I25" i="1"/>
  <c r="I21" i="1"/>
  <c r="I19" i="1"/>
  <c r="I16" i="1"/>
  <c r="I11" i="1" s="1"/>
  <c r="I10" i="1" s="1"/>
  <c r="I8" i="1"/>
  <c r="I7" i="1" s="1"/>
  <c r="G204" i="1"/>
  <c r="G180" i="1"/>
  <c r="G178" i="1" s="1"/>
  <c r="G101" i="1"/>
  <c r="G87" i="1"/>
  <c r="G39" i="1"/>
  <c r="G153" i="1"/>
  <c r="G44" i="1"/>
  <c r="I89" i="4"/>
  <c r="I88" i="4" s="1"/>
  <c r="I87" i="4" s="1"/>
  <c r="I86" i="4" s="1"/>
  <c r="G89" i="4"/>
  <c r="G88" i="4" s="1"/>
  <c r="G87" i="4" s="1"/>
  <c r="I8" i="4"/>
  <c r="I7" i="4" s="1"/>
  <c r="I11" i="4"/>
  <c r="I10" i="4" s="1"/>
  <c r="I14" i="4"/>
  <c r="I16" i="4"/>
  <c r="I20" i="4"/>
  <c r="I23" i="4"/>
  <c r="I26" i="4"/>
  <c r="I33" i="4"/>
  <c r="I35" i="4"/>
  <c r="I37" i="4"/>
  <c r="I41" i="4"/>
  <c r="I40" i="4" s="1"/>
  <c r="I44" i="4"/>
  <c r="I52" i="4"/>
  <c r="I49" i="4" s="1"/>
  <c r="I55" i="4"/>
  <c r="I59" i="4"/>
  <c r="I62" i="4"/>
  <c r="I65" i="4"/>
  <c r="I67" i="4"/>
  <c r="I70" i="4"/>
  <c r="I69" i="4" s="1"/>
  <c r="I76" i="4"/>
  <c r="I78" i="4"/>
  <c r="I80" i="4"/>
  <c r="I84" i="4"/>
  <c r="I83" i="4" s="1"/>
  <c r="I82" i="4" s="1"/>
  <c r="I95" i="4"/>
  <c r="I94" i="4" s="1"/>
  <c r="I93" i="4" s="1"/>
  <c r="I92" i="4" s="1"/>
  <c r="G8" i="4"/>
  <c r="G7" i="4" s="1"/>
  <c r="G11" i="4"/>
  <c r="G10" i="4" s="1"/>
  <c r="G14" i="4"/>
  <c r="G16" i="4"/>
  <c r="G20" i="4"/>
  <c r="G23" i="4"/>
  <c r="G26" i="4"/>
  <c r="G29" i="4"/>
  <c r="G33" i="4"/>
  <c r="G35" i="4"/>
  <c r="G37" i="4"/>
  <c r="G40" i="4"/>
  <c r="G41" i="4"/>
  <c r="G44" i="4"/>
  <c r="G52" i="4"/>
  <c r="G49" i="4" s="1"/>
  <c r="G55" i="4"/>
  <c r="G59" i="4"/>
  <c r="G62" i="4"/>
  <c r="G65" i="4"/>
  <c r="G67" i="4"/>
  <c r="G70" i="4"/>
  <c r="G69" i="4" s="1"/>
  <c r="G76" i="4"/>
  <c r="G78" i="4"/>
  <c r="G80" i="4"/>
  <c r="G84" i="4"/>
  <c r="G83" i="4" s="1"/>
  <c r="G82" i="4" s="1"/>
  <c r="G86" i="4"/>
  <c r="G95" i="4"/>
  <c r="G94" i="4" s="1"/>
  <c r="G93" i="4" s="1"/>
  <c r="G92" i="4" s="1"/>
  <c r="G171" i="1"/>
  <c r="G170" i="1" s="1"/>
  <c r="G199" i="1"/>
  <c r="G187" i="1"/>
  <c r="G19" i="4" l="1"/>
  <c r="I146" i="1"/>
  <c r="I145" i="1" s="1"/>
  <c r="I144" i="1" s="1"/>
  <c r="I203" i="1"/>
  <c r="I122" i="1"/>
  <c r="I121" i="1" s="1"/>
  <c r="I24" i="1"/>
  <c r="I59" i="1"/>
  <c r="G75" i="4"/>
  <c r="G13" i="4"/>
  <c r="G6" i="4" s="1"/>
  <c r="I33" i="1"/>
  <c r="I132" i="1"/>
  <c r="I131" i="1" s="1"/>
  <c r="I18" i="1"/>
  <c r="I6" i="1" s="1"/>
  <c r="G61" i="4"/>
  <c r="G25" i="4"/>
  <c r="G32" i="4"/>
  <c r="I169" i="1"/>
  <c r="I104" i="1"/>
  <c r="I177" i="1"/>
  <c r="I25" i="4"/>
  <c r="I19" i="4"/>
  <c r="I75" i="4"/>
  <c r="I13" i="4"/>
  <c r="I6" i="4" s="1"/>
  <c r="I32" i="4"/>
  <c r="I39" i="4"/>
  <c r="I31" i="4" s="1"/>
  <c r="I61" i="4"/>
  <c r="I57" i="4" s="1"/>
  <c r="G39" i="4"/>
  <c r="G183" i="1"/>
  <c r="G217" i="1"/>
  <c r="G216" i="1" s="1"/>
  <c r="G215" i="1" s="1"/>
  <c r="G214" i="1" s="1"/>
  <c r="G31" i="1"/>
  <c r="G174" i="1"/>
  <c r="G173" i="1" s="1"/>
  <c r="G169" i="1" s="1"/>
  <c r="G127" i="1"/>
  <c r="G212" i="1"/>
  <c r="G211" i="1" s="1"/>
  <c r="G208" i="1"/>
  <c r="G206" i="1"/>
  <c r="G201" i="1"/>
  <c r="G197" i="1"/>
  <c r="G194" i="1"/>
  <c r="G166" i="1"/>
  <c r="G165" i="1" s="1"/>
  <c r="G151" i="1"/>
  <c r="G146" i="1" s="1"/>
  <c r="G140" i="1"/>
  <c r="G138" i="1" s="1"/>
  <c r="G135" i="1"/>
  <c r="G133" i="1" s="1"/>
  <c r="G123" i="1"/>
  <c r="G119" i="1"/>
  <c r="G117" i="1" s="1"/>
  <c r="G113" i="1"/>
  <c r="G111" i="1"/>
  <c r="G108" i="1"/>
  <c r="G105" i="1"/>
  <c r="G99" i="1"/>
  <c r="G94" i="1"/>
  <c r="G89" i="1"/>
  <c r="G80" i="1"/>
  <c r="G76" i="1" s="1"/>
  <c r="G71" i="1"/>
  <c r="G67" i="1"/>
  <c r="G63" i="1" s="1"/>
  <c r="G60" i="1"/>
  <c r="G57" i="1"/>
  <c r="G54" i="1"/>
  <c r="G50" i="1"/>
  <c r="G47" i="1" s="1"/>
  <c r="G34" i="1"/>
  <c r="G29" i="1"/>
  <c r="G27" i="1"/>
  <c r="G25" i="1"/>
  <c r="G21" i="1"/>
  <c r="G19" i="1"/>
  <c r="G16" i="1"/>
  <c r="G11" i="1" s="1"/>
  <c r="G10" i="1" s="1"/>
  <c r="G8" i="1"/>
  <c r="G7" i="1" s="1"/>
  <c r="I176" i="1" l="1"/>
  <c r="G18" i="4"/>
  <c r="G57" i="4"/>
  <c r="G31" i="4"/>
  <c r="G5" i="4" s="1"/>
  <c r="I168" i="1"/>
  <c r="I23" i="1"/>
  <c r="I5" i="1" s="1"/>
  <c r="I18" i="4"/>
  <c r="I5" i="4" s="1"/>
  <c r="G193" i="1"/>
  <c r="G24" i="1"/>
  <c r="G145" i="1"/>
  <c r="G144" i="1" s="1"/>
  <c r="G203" i="1"/>
  <c r="G18" i="1"/>
  <c r="G126" i="1"/>
  <c r="G177" i="1"/>
  <c r="G210" i="1"/>
  <c r="G132" i="1"/>
  <c r="G104" i="1"/>
  <c r="G59" i="1"/>
  <c r="I4" i="1" l="1"/>
  <c r="I4" i="4"/>
  <c r="G176" i="1"/>
  <c r="G168" i="1" s="1"/>
  <c r="G122" i="1"/>
  <c r="G121" i="1" s="1"/>
  <c r="G6" i="1"/>
  <c r="G131" i="1"/>
  <c r="G4" i="4" l="1"/>
  <c r="G41" i="1"/>
  <c r="G33" i="1" s="1"/>
  <c r="G23" i="1" s="1"/>
  <c r="G5" i="1" s="1"/>
  <c r="G4" i="1" s="1"/>
</calcChain>
</file>

<file path=xl/sharedStrings.xml><?xml version="1.0" encoding="utf-8"?>
<sst xmlns="http://schemas.openxmlformats.org/spreadsheetml/2006/main" count="553" uniqueCount="411">
  <si>
    <t>Raz-red</t>
  </si>
  <si>
    <t>Sku-pina</t>
  </si>
  <si>
    <t>Pod-skupina</t>
  </si>
  <si>
    <t>Odje-ljak</t>
  </si>
  <si>
    <t>Osnovni Račun</t>
  </si>
  <si>
    <t>RASHODI</t>
  </si>
  <si>
    <t>UKUPNI RASHODI (3+4) JEDINSTVENI UPRAVNI ODJEL, OPĆINSKO VIJEĆE</t>
  </si>
  <si>
    <t>RASHODI POSLOVANJA</t>
  </si>
  <si>
    <t>RASHODI ZA ZAPOSLENE</t>
  </si>
  <si>
    <t>Plaće (bruto)</t>
  </si>
  <si>
    <t>Plaće za redovan rad</t>
  </si>
  <si>
    <t>Plaće za zaposlene</t>
  </si>
  <si>
    <t>Ostali rashodi za zaposlene</t>
  </si>
  <si>
    <t>Nagrade</t>
  </si>
  <si>
    <t>Darovi</t>
  </si>
  <si>
    <t>Naknade za bolest, invalidnost, smrtni slučaj</t>
  </si>
  <si>
    <t>Regres za godišnji odmor</t>
  </si>
  <si>
    <t>Ostali nenavedeni rashodi za zaposlene</t>
  </si>
  <si>
    <t>"1</t>
  </si>
  <si>
    <t>Nagrada za Božić - Božićnica</t>
  </si>
  <si>
    <t>Doprinosi na plaće</t>
  </si>
  <si>
    <t>Doprinosi za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</si>
  <si>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</si>
  <si>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</si>
  <si>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</si>
  <si>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</si>
  <si>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Dnevnice za službeni put u zemlji</t>
  </si>
  <si>
    <t>Naknade za prijevoz za rad na terenu i odvojeni život</t>
  </si>
  <si>
    <t>Naknada za prijevoz na posao i s posla</t>
  </si>
  <si>
    <t>Stručno usavršavanje zaposlenika</t>
  </si>
  <si>
    <t>Tečajevi, savjetovanja, simpoziji</t>
  </si>
  <si>
    <t>Rashodi za materijal i energiju</t>
  </si>
  <si>
    <t>Uredski materijal (obrasci, papir, olovke i dr.)</t>
  </si>
  <si>
    <t xml:space="preserve">Uredski materijal i ostali materijalni rashodi </t>
  </si>
  <si>
    <t>Literatura (publikacije, časopisi, glasila, knjige i dr.)</t>
  </si>
  <si>
    <t>Materijal i sredstva za čišćenje i održavanje i higijenu</t>
  </si>
  <si>
    <t>Ostali materijal za potrebe redovnog poslovanja</t>
  </si>
  <si>
    <t>Energija</t>
  </si>
  <si>
    <t>Električna energija</t>
  </si>
  <si>
    <t>Motorni benzin i diesel gorivo</t>
  </si>
  <si>
    <t>Ostali materijal za proizvodnju energije</t>
  </si>
  <si>
    <t>"2</t>
  </si>
  <si>
    <t>lož ulje</t>
  </si>
  <si>
    <t>javna rasvjeta</t>
  </si>
  <si>
    <t>Materijal i dijelovi za tekuće i investicijsko održavanje</t>
  </si>
  <si>
    <t>Materijal i dijelovi za tekuće i investicijsko održavanje građev. Objekata</t>
  </si>
  <si>
    <t>Materijal i dijelovi za tekuće i investicijsko održavanje postrojenja i opreme</t>
  </si>
  <si>
    <t>Ostali materijal i dijelovi za tekuće i investicijsko održavanje</t>
  </si>
  <si>
    <t>"3</t>
  </si>
  <si>
    <t>Materijal i sredstva za održavanje javnih površina</t>
  </si>
  <si>
    <t>Materijal i dijelovi za održavanje prijevoznih sredstava i radnih strojeva</t>
  </si>
  <si>
    <t>Materijal za održavanje općinskih cesta</t>
  </si>
  <si>
    <t>Sitni inventar i auto gume</t>
  </si>
  <si>
    <t xml:space="preserve">Sitni inventar </t>
  </si>
  <si>
    <t>Auto gume</t>
  </si>
  <si>
    <t>Službena, radna i zaštitna odjeća i obuća</t>
  </si>
  <si>
    <t>Rashodi za usluge</t>
  </si>
  <si>
    <t>Usluge telefona, pošte i prijevoza</t>
  </si>
  <si>
    <t>Usluge telefona, telefaxa, mobitela, interneta</t>
  </si>
  <si>
    <t>Poštarina (pisma, tiskanice i dr.)</t>
  </si>
  <si>
    <t>Usluge tekućeg i investicijskog održavanja</t>
  </si>
  <si>
    <t>Usluge tekućeg i investicijskog održavanja građevinskih objekata</t>
  </si>
  <si>
    <t>Usluge tekućeg i investicijskog održavanja postrojenja i opreme</t>
  </si>
  <si>
    <t>Usluge tekućeg i investicijskog održavanja prijevoznih sredstava i radnih strojeva</t>
  </si>
  <si>
    <t>Ostale usluge tekućeg i investicijskog održavanja</t>
  </si>
  <si>
    <t>Usluge za tekuće i investicijsko održavanje općinskih cesta</t>
  </si>
  <si>
    <t>Usluge za tekuće i investicijsko održavanje javne rasvjete</t>
  </si>
  <si>
    <t>Usluge održavanja javnih površina</t>
  </si>
  <si>
    <t>Usluge promidžbe i informiranja</t>
  </si>
  <si>
    <t>Elektronski mediji</t>
  </si>
  <si>
    <t>Tisak (Oglasi i natječaji)</t>
  </si>
  <si>
    <t>Promidžbeni materijal (kalendari, reklame, film)</t>
  </si>
  <si>
    <t>Ostale usluge promidžbe i informiranja (održavanje web stranice)</t>
  </si>
  <si>
    <t>Komunalne usluge</t>
  </si>
  <si>
    <t>Deratizacija i dezinsekcija</t>
  </si>
  <si>
    <t>Dimnjačarske i ekološke usluge</t>
  </si>
  <si>
    <t>Ostale komunalne usluge</t>
  </si>
  <si>
    <t>"4</t>
  </si>
  <si>
    <t>Naknada za korištenje voda</t>
  </si>
  <si>
    <t>Naknada za zaštitu voda</t>
  </si>
  <si>
    <t>Usluge čišćenja snijega</t>
  </si>
  <si>
    <t>Naknada za korištenje cestovnog pojasa</t>
  </si>
  <si>
    <t>Zdravstvene i veterinarske usluge</t>
  </si>
  <si>
    <t>Obvezni preventivni i zdravstveni pregledi zaposlenika</t>
  </si>
  <si>
    <t>Vetrinarske i poljoprivredne usluge</t>
  </si>
  <si>
    <t>Labaratorijske usluge (ispitivanje vode)</t>
  </si>
  <si>
    <t>Ostale zdravstvene i veterinarske usluge (zbrinjavanje napuštenih domaćih životinja)</t>
  </si>
  <si>
    <t>Intelektualne i osobne usluge</t>
  </si>
  <si>
    <t>Ugovori o djelu</t>
  </si>
  <si>
    <t>Usluge odvjetnika i pravnog savjetovanja i javnih bilježnika</t>
  </si>
  <si>
    <t>Geodetsko katastarske usluge</t>
  </si>
  <si>
    <t>Ostale intelektualne usluge</t>
  </si>
  <si>
    <t>Računalne usluge</t>
  </si>
  <si>
    <t>Ostale računalne usluge</t>
  </si>
  <si>
    <t>Ostale usluge</t>
  </si>
  <si>
    <t>Usluge pri registraciji prijevoznih sredstava</t>
  </si>
  <si>
    <t>Ostali nespomenuti rashodi poslovanja</t>
  </si>
  <si>
    <t>Naknade za rad predstavničkih i izvršnih tijela povjerenstava i sl.</t>
  </si>
  <si>
    <t>Naknade članovima predstavničkih i izvršnih tijela</t>
  </si>
  <si>
    <t>Naknada članovima povjerenstva</t>
  </si>
  <si>
    <t>Premije osiguranja</t>
  </si>
  <si>
    <t>Premije osiguranja prijevoznih sredstava</t>
  </si>
  <si>
    <t>Premije osiguranja ostale imovine</t>
  </si>
  <si>
    <t>Reprezentacija</t>
  </si>
  <si>
    <t>Pristojbe i naknade</t>
  </si>
  <si>
    <t>Sudske pristojbe</t>
  </si>
  <si>
    <t>Ostale pristojbe i naknade</t>
  </si>
  <si>
    <t>Ostali nepsomenuti rashodi poslovanja</t>
  </si>
  <si>
    <t>Rashodi protokola (vijenci, cvijeće, svijeće i sl.)</t>
  </si>
  <si>
    <t>Obilježavanje Dana Općine i drugih prigodnih datuma</t>
  </si>
  <si>
    <t>FINANCIJSKI RASHODI</t>
  </si>
  <si>
    <t>Ostali financijski rashodi</t>
  </si>
  <si>
    <t>Bankarske usluge i usluge platnog prometa</t>
  </si>
  <si>
    <t>Usluge banaka</t>
  </si>
  <si>
    <t>Usluge platnog prometa - državni proračun - 5%</t>
  </si>
  <si>
    <t>Ostali nespomenuti financijski rashodi</t>
  </si>
  <si>
    <t>Ostali nepsomenuti financijski rashodi</t>
  </si>
  <si>
    <t>Povrat sredstava</t>
  </si>
  <si>
    <t>Članarina udruga općina</t>
  </si>
  <si>
    <t>NAKNADA GRAĐANIMA I KUĆANSTVIMA IZ PRORAČUNA</t>
  </si>
  <si>
    <t>Ostale naknade građanima i kućanstvima iz proračuna</t>
  </si>
  <si>
    <t>Naknade građanima i kućanstvima u novcu</t>
  </si>
  <si>
    <t>Oprema za novorođenčad</t>
  </si>
  <si>
    <t>Ostale naknade iz proračuna u novcu (socijalni program)</t>
  </si>
  <si>
    <t>Pomoć obiteljima u nabavci ogrijeva</t>
  </si>
  <si>
    <t>Ostale naknade (pogreb, tr. jednokratna novčana naknada)</t>
  </si>
  <si>
    <t>Naknade građanima i kućanstvima u naravi</t>
  </si>
  <si>
    <t>Sufinanciranje cijene prijevoza</t>
  </si>
  <si>
    <t>Ostale naknade iz proračuna</t>
  </si>
  <si>
    <t>Sufinanciranje poljoprivredne proizvodnje</t>
  </si>
  <si>
    <t>Sufinanciranje smještaja djece u vrtiću i dr.</t>
  </si>
  <si>
    <t>OSTALI RASHODI</t>
  </si>
  <si>
    <t>Tekuće donacije</t>
  </si>
  <si>
    <t>Tekuće donacije u novcu</t>
  </si>
  <si>
    <t>2.1.</t>
  </si>
  <si>
    <t>2.2.</t>
  </si>
  <si>
    <t>2.3.</t>
  </si>
  <si>
    <t>2.4.</t>
  </si>
  <si>
    <t>2.5.</t>
  </si>
  <si>
    <t>2.6.</t>
  </si>
  <si>
    <t>Donacije školstvu</t>
  </si>
  <si>
    <t>Donacije udrugama građana</t>
  </si>
  <si>
    <t>Cetin 1527</t>
  </si>
  <si>
    <t>LD Kuna</t>
  </si>
  <si>
    <t>DVD Cetingrad - redovno financiranje</t>
  </si>
  <si>
    <t>DVD Cetingrad - naknada vatrogascima za gašenje požara</t>
  </si>
  <si>
    <t>Crveni križ Slunj</t>
  </si>
  <si>
    <t>KUD Cetingradska tamburica</t>
  </si>
  <si>
    <t>UHBDR Slunj</t>
  </si>
  <si>
    <t>GSS Karlovac</t>
  </si>
  <si>
    <t>Zajednica prognanika Karlovačke županije</t>
  </si>
  <si>
    <t>PD Crvene stijene</t>
  </si>
  <si>
    <t>2.9.</t>
  </si>
  <si>
    <t>2.10.</t>
  </si>
  <si>
    <t>Kazne, penali, naknada štete</t>
  </si>
  <si>
    <t>Naknada štete pravnim i fizičkim osobama</t>
  </si>
  <si>
    <t>Ostale naknade štete pravnim i fizičkim osobama</t>
  </si>
  <si>
    <t>RASHODI ZA NABAVKU NEFINANCIJSKE IMOVINE</t>
  </si>
  <si>
    <t>RASHODI ZA NABAVKU NE PROIZVEDENE DUGOTRAJNE IMOVINE</t>
  </si>
  <si>
    <t>Materijalna imovina - prirodna bogatstva</t>
  </si>
  <si>
    <t>Zemljište</t>
  </si>
  <si>
    <t>Građevinsko zemljište</t>
  </si>
  <si>
    <t>RASHODI ZA NABAVKU PROIZVEDENE I DUGOTRAJNE IMOVINE</t>
  </si>
  <si>
    <t>Građevinski objekti</t>
  </si>
  <si>
    <t>Ceste, željeznice i ostali prometni objekti</t>
  </si>
  <si>
    <t>Ceste - asfaltiranje nerazvrstanih cesta</t>
  </si>
  <si>
    <t>Ostali građevinski objekti</t>
  </si>
  <si>
    <t>Plinovod, vodovod, kanalizacija</t>
  </si>
  <si>
    <t>Spomenici - kulturni, povijesni</t>
  </si>
  <si>
    <t>Mrtvačnica - projekt</t>
  </si>
  <si>
    <t>Uređenje groblja, Plan grobnih mjesta</t>
  </si>
  <si>
    <t>Postrojenja i oprema</t>
  </si>
  <si>
    <t>Uredska oprema i namještaj</t>
  </si>
  <si>
    <t>Računala i računalna oprema</t>
  </si>
  <si>
    <t>Uredski namještaj</t>
  </si>
  <si>
    <t>Komunikacijska oprema</t>
  </si>
  <si>
    <t>Telefoni i ostali komunikacijski uređaji</t>
  </si>
  <si>
    <t>Oprema za održavanje i zaštitu</t>
  </si>
  <si>
    <t>Oprema za grijanje, ventilaciju i hlađenje</t>
  </si>
  <si>
    <t>Uređaji, strojevi i oprema za ostale namjene</t>
  </si>
  <si>
    <t>Nematerijalna proizvedena imovina</t>
  </si>
  <si>
    <t>Umjetnička literarna i znanstvena djela</t>
  </si>
  <si>
    <t>Dokumenti prostronog uređenja (prostorni planovi i ostalo)</t>
  </si>
  <si>
    <t>Ostala nematerijalna proizvedena imovina</t>
  </si>
  <si>
    <t>Rashodi za dodatna ulaganja u nefinancijsku imovinu</t>
  </si>
  <si>
    <t>Dodatna ulaganja na građevinskim objektima</t>
  </si>
  <si>
    <t>Članak 2.</t>
  </si>
  <si>
    <t>Tekuće donacije vjerskim zajednicama</t>
  </si>
  <si>
    <t>Tekuće donacije nacionalnim zajednicama i manjinama</t>
  </si>
  <si>
    <t>Tekuće donacije političkim strankama</t>
  </si>
  <si>
    <t>Tekuće donacije športskim društvima</t>
  </si>
  <si>
    <t>Ostale tekuće donacije</t>
  </si>
  <si>
    <t>PRIHODI I PRIMICI</t>
  </si>
  <si>
    <t>UKUPNO 6+7+8</t>
  </si>
  <si>
    <t>PRIHODI POSLOVANJA</t>
  </si>
  <si>
    <t>PRIHODI OD POREZA</t>
  </si>
  <si>
    <t>Porez i prirez na dohodak</t>
  </si>
  <si>
    <t>Porez i prirez na dohodak od nesamostalnog rada</t>
  </si>
  <si>
    <t>Porez i prirez na dohodak od nesamostalnog rada i drugih samostalnih djelatnosti</t>
  </si>
  <si>
    <t>Porez na imovinu</t>
  </si>
  <si>
    <t>Povremeni porezi na imovinu</t>
  </si>
  <si>
    <t>Porez na promet nekretninama</t>
  </si>
  <si>
    <t>Porezi na robu i usluge</t>
  </si>
  <si>
    <t>Porezi na promet (potrošnju)</t>
  </si>
  <si>
    <t>Porez na potrošnju</t>
  </si>
  <si>
    <t>Porezi na korištenje dobara ili izvođenje aktivnosti</t>
  </si>
  <si>
    <t>Porez na tvrtku odnosno naziv tvrtke</t>
  </si>
  <si>
    <t>POMOĆI IZ IZNOZEMSTVA I OD SUBJEKATA UNUTAR OPĆEG PRORAČUNA</t>
  </si>
  <si>
    <t>Pomoć proračunu iz drugih proračuna</t>
  </si>
  <si>
    <t>Tekuće pomoći proračunu iz drugih proračuna</t>
  </si>
  <si>
    <t>Tekuće pomoći iz državnog proračuna</t>
  </si>
  <si>
    <t>Tekuće pomoći iz županijskog proračuna</t>
  </si>
  <si>
    <t>Kapitalne pomoći proračunu iz drugih proračuna</t>
  </si>
  <si>
    <t>Kapitalne pomoći iz županijskog proračuna</t>
  </si>
  <si>
    <t>Pomoći od izvanproračunskih korisnika</t>
  </si>
  <si>
    <t>Tekuće pomoći od izvanproračunskih korisnika</t>
  </si>
  <si>
    <t>Tekuće pomoći od ostalih izvan proračunskih korisnika državnog proračuna</t>
  </si>
  <si>
    <t>Kapitalne pomoći od izvanproračunskih korisnika</t>
  </si>
  <si>
    <t>Kapitalne pomoći od ostalih izvanproračunskih korisnika državnog proračuna</t>
  </si>
  <si>
    <t>PRIHODI OD IMOVINE</t>
  </si>
  <si>
    <t>Prihodi od financijske imovine</t>
  </si>
  <si>
    <t>Kamate na oročena sredstva i depozite po viđenju</t>
  </si>
  <si>
    <t>Kamate na depozite po viđenju</t>
  </si>
  <si>
    <t>Prihodi od zateznih kamata</t>
  </si>
  <si>
    <t>Zatezne kamate iz obveznih odnosa i drugo</t>
  </si>
  <si>
    <t>Ostali prihodi od financijske imovine</t>
  </si>
  <si>
    <t>Prihodi od nefinancijske imovine</t>
  </si>
  <si>
    <t>Naknada za koncesije</t>
  </si>
  <si>
    <t>Naknada za ostale koncesije</t>
  </si>
  <si>
    <t>Naknada za koncesiju za dimnjačarske poslove</t>
  </si>
  <si>
    <t>Prihodi od zakupa i iznajmljivanja imovine</t>
  </si>
  <si>
    <t>Prihodi od zakupa poljoprivrednog zemljišta</t>
  </si>
  <si>
    <t>Prihodi od zakupa poslovnih objekata</t>
  </si>
  <si>
    <t>Ostali prihodi od iznajmljivanja i zakupa imovine - javne površine</t>
  </si>
  <si>
    <t>Naknada za korištenje nefinancijske imovine</t>
  </si>
  <si>
    <t>Naknada za korištenje i eksploataciju mineralnih sirovina</t>
  </si>
  <si>
    <t>Spomenička renta</t>
  </si>
  <si>
    <t>Ostale naknade za korištenje nefinancijske imovine</t>
  </si>
  <si>
    <t>Naknada za iskop. količ. ne energetskih mineralnih sirovina</t>
  </si>
  <si>
    <t>Naknada za korištenje javnih površina (HT - i dr.)</t>
  </si>
  <si>
    <t>Ostali prihodi od nefinancijske imovine</t>
  </si>
  <si>
    <t>PRIHODI OD UPRAVNIH I ADM. PRISTOJBI I PRISTOJBI PO POSEBNIM PROPISIMA I NAKNADA</t>
  </si>
  <si>
    <t>Upravne i administrativne pristojbe</t>
  </si>
  <si>
    <t>Ostale upravne pristojbe i naknade</t>
  </si>
  <si>
    <t>Prihodi od prodaje državnih biljega</t>
  </si>
  <si>
    <t>Prihodi po posebnim propisima</t>
  </si>
  <si>
    <t>Prihodi vodnog gospodarstva</t>
  </si>
  <si>
    <t>Vodni doprinos</t>
  </si>
  <si>
    <t>Ostali prihodi vodnog gosp. (5% usluge naplate vode)</t>
  </si>
  <si>
    <t>Doprinosi za šume</t>
  </si>
  <si>
    <t>Doprinos za šume</t>
  </si>
  <si>
    <t>Mjesni samodoprinos</t>
  </si>
  <si>
    <t>Ostali nespomenuti prihodi</t>
  </si>
  <si>
    <t>Ostali nespomenuti prihodi po posebnim propisima</t>
  </si>
  <si>
    <t>Prihodi od naplate potrošnje vode</t>
  </si>
  <si>
    <t>Prihodi od naplate usluge centralnog grijanja</t>
  </si>
  <si>
    <t>Prihodi od prenamjene poljoprivrednog u građevinsko zemljište</t>
  </si>
  <si>
    <t>Naknada za zadržavanje nezakonito izgrađenih zgrada</t>
  </si>
  <si>
    <t>Komunalni doprinosi i naknade</t>
  </si>
  <si>
    <t>Komunalni doprinosi</t>
  </si>
  <si>
    <t>Komunalne naknade</t>
  </si>
  <si>
    <t>Naknade za priključak</t>
  </si>
  <si>
    <t>Naknada za priključak</t>
  </si>
  <si>
    <t>PRIHODI OD PRODAJE PROIZVODA I ROBE, TE PRUŽENIH USLUGA I PRIHODI OD DONACIJA</t>
  </si>
  <si>
    <t>Prihodi od prodaje proizvoda i robe te pruženih usluga</t>
  </si>
  <si>
    <t>Prihodi od pruženih usluga</t>
  </si>
  <si>
    <t>PRIHODI OD PRODAJE NEFINANCIJSKE IMOVINE</t>
  </si>
  <si>
    <t>PRIHODI OD PRODAJE NEPROIZVEDENE DUGOTRAJNE IMOVINE</t>
  </si>
  <si>
    <t>Prihodi od prodaje materijalne imovine prirodnih bogatstava</t>
  </si>
  <si>
    <t>PRIMICI OD FINANCIJSKE IMOVINE I ZADUŽIVANJA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</si>
  <si>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</si>
  <si>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</si>
  <si>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</si>
  <si>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Članarina LAG</t>
  </si>
  <si>
    <t>Javna rasvjeta</t>
  </si>
  <si>
    <t>Tekuće pomoći od HZZ-a</t>
  </si>
  <si>
    <t>Prihodi od iznajmljivanja stambenih objekata</t>
  </si>
  <si>
    <t>Uređaji (oprema u komunalnom gospodarstvu)</t>
  </si>
  <si>
    <t>Ostale naknade troškova zaposlenima</t>
  </si>
  <si>
    <t>Naknada za korištenje privatnog automobila u službene svrhe</t>
  </si>
  <si>
    <t>2.11.</t>
  </si>
  <si>
    <t>2.16.</t>
  </si>
  <si>
    <t>Nematerijalna imovina</t>
  </si>
  <si>
    <t>Ostala prava</t>
  </si>
  <si>
    <t xml:space="preserve">Ulaganja u tuđoj imovini radi prava korištenja </t>
  </si>
  <si>
    <t>Zgrada vlastitog komunalnog pogona i DVD-a</t>
  </si>
  <si>
    <t>"6</t>
  </si>
  <si>
    <t>"7</t>
  </si>
  <si>
    <t>Enegetska obnova zgrada</t>
  </si>
  <si>
    <t>IZDACI ZA DIONICE I UDJELE U GLAVNICI</t>
  </si>
  <si>
    <t>Dionice i udjeli u glavni trgovačkih društava u javnom sektoru</t>
  </si>
  <si>
    <t>PRORAČUN OPĆINE CETINGRAD</t>
  </si>
  <si>
    <t>I OPĆI DIO</t>
  </si>
  <si>
    <t>Članak 1.</t>
  </si>
  <si>
    <t xml:space="preserve">RAČUN PRIHODA I RASHODA </t>
  </si>
  <si>
    <t xml:space="preserve"> - iznos u kunama -</t>
  </si>
  <si>
    <t>Br. računa</t>
  </si>
  <si>
    <t>VRSTA PRIHODA I RASHODA</t>
  </si>
  <si>
    <t>A)</t>
  </si>
  <si>
    <t>RAČUN PRIHODA I RASHODA</t>
  </si>
  <si>
    <t>6.</t>
  </si>
  <si>
    <t>7.</t>
  </si>
  <si>
    <t>3.</t>
  </si>
  <si>
    <t xml:space="preserve">4. </t>
  </si>
  <si>
    <t>B)</t>
  </si>
  <si>
    <t>5.</t>
  </si>
  <si>
    <t>8.</t>
  </si>
  <si>
    <t>C)</t>
  </si>
  <si>
    <t>9.</t>
  </si>
  <si>
    <t>RAČUN FINANCIRANJA / ZADUŽIVANJA</t>
  </si>
  <si>
    <t>PRIMICI OD FINANCIJSKE IMOVINE</t>
  </si>
  <si>
    <t>RASPOLOŽIVA SREDSTVA IZ PRETHODNIH GODINA (VIŠAK PRIHODA I REZERVI)</t>
  </si>
  <si>
    <t>VLASTITI IZVORI</t>
  </si>
  <si>
    <t>VIŠAK / MANJAK + NETO ZADUŽIVANJA / FINANCIRANJA + RASPOLOŽIVA SREDSTVA  IZ PRETHODNIH GODINA</t>
  </si>
  <si>
    <t xml:space="preserve">   -</t>
  </si>
  <si>
    <t xml:space="preserve">Članak 3. </t>
  </si>
  <si>
    <t>Predsjednik općinskog vijeća</t>
  </si>
  <si>
    <t>IZDACI ZA FINANCIJSKU IMOVINU I OTPLATE ZAJMOVA</t>
  </si>
  <si>
    <t>POVEĆANJE/SMANJENJE</t>
  </si>
  <si>
    <t>+30.000,00 kn</t>
  </si>
  <si>
    <t>-5.000,00 kn</t>
  </si>
  <si>
    <t>-30.000,00 kn</t>
  </si>
  <si>
    <t>+5.000,00 kn</t>
  </si>
  <si>
    <t>"8</t>
  </si>
  <si>
    <t>Uređenje zgrade Hrvatskog doma</t>
  </si>
  <si>
    <t>Ostali slični promenti objekti - "Poučno-pješačka staza"</t>
  </si>
  <si>
    <t>Ostala nematerijalna proizvedena imovina (dokument. za sanaciju odlagališta kom. otpada, legalizacija objekata, procjenbeni elaborati, razvojne strategije i dr.)</t>
  </si>
  <si>
    <t>+40.000,00 kn</t>
  </si>
  <si>
    <t/>
  </si>
  <si>
    <t>+20.000,00 kn</t>
  </si>
  <si>
    <t>-10.000,00 kn</t>
  </si>
  <si>
    <t>+50.000,00 kn</t>
  </si>
  <si>
    <t>+10.000,00 kn</t>
  </si>
  <si>
    <t>O D L U K U</t>
  </si>
  <si>
    <t>o izmjenama i dopunama proračuna</t>
  </si>
  <si>
    <r>
      <rPr>
        <b/>
        <i/>
        <sz val="14"/>
        <color theme="1"/>
        <rFont val="Calibri"/>
        <family val="2"/>
        <charset val="238"/>
        <scheme val="minor"/>
      </rPr>
      <t xml:space="preserve">REPUBLIKA HRVATSKA                                         KARLOVAČKA ŽUPANIJA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</t>
    </r>
    <r>
      <rPr>
        <i/>
        <sz val="14"/>
        <color theme="1"/>
        <rFont val="Calibri"/>
        <family val="2"/>
        <charset val="238"/>
        <scheme val="minor"/>
      </rPr>
      <t xml:space="preserve">OPĆINA CETINGRAD                                              OPĆINSKO VIJEĆE </t>
    </r>
  </si>
  <si>
    <t>IZMJENE I DOPUNE</t>
  </si>
  <si>
    <t>Ur.broj: 2133-07/19-01</t>
  </si>
  <si>
    <t>Milan Capan</t>
  </si>
  <si>
    <t xml:space="preserve">
Izmjene i  dopune proračuna općine Cetingrad za 2019. godinu objavit će se u «Glasniku Karlovačke Županije», a stupa na snagu danom donošenja.
</t>
  </si>
  <si>
    <t>ZA 2019. GODINU</t>
  </si>
  <si>
    <t>općine CETINGRAD za  2019. godinu</t>
  </si>
  <si>
    <t xml:space="preserve">Izmjene i dopune proračuna općine Cetingrad za 2019. godinu sadrže: </t>
  </si>
  <si>
    <t>PLAN ZA 2019.</t>
  </si>
  <si>
    <t>Prihodi i rashodi te primici i izdaci po ekonomskoj klasifikaciji u Računu prihoda i rashoda i Računu financiranja za 2019. godinu kako slijedi:</t>
  </si>
  <si>
    <t>Naknada za zbrinjavanje komunalnog otpada</t>
  </si>
  <si>
    <t>NOVI PLAN ZA 2019.</t>
  </si>
  <si>
    <t>-50.000,00 kn</t>
  </si>
  <si>
    <t xml:space="preserve"> -50.000,00 kn</t>
  </si>
  <si>
    <t>+180.000,00 kn</t>
  </si>
  <si>
    <t>+320.000,00 kn</t>
  </si>
  <si>
    <t>Poljoprivredno zemljište</t>
  </si>
  <si>
    <t>+15.000,00 kn</t>
  </si>
  <si>
    <t>+3.000,00 kn</t>
  </si>
  <si>
    <t>+60.000,00 kn</t>
  </si>
  <si>
    <t>+35.000,00 kn</t>
  </si>
  <si>
    <t>+80,000,00 kn</t>
  </si>
  <si>
    <t>-100.000,00 kn</t>
  </si>
  <si>
    <t>+120.000,00 kn</t>
  </si>
  <si>
    <t>+100.000,00 kn</t>
  </si>
  <si>
    <t>Materijal i sirovine</t>
  </si>
  <si>
    <t>Ostali materijal i sirovine</t>
  </si>
  <si>
    <t>+200.000,00 kn</t>
  </si>
  <si>
    <t>Iznošenje i odvoz smeća</t>
  </si>
  <si>
    <t>"5</t>
  </si>
  <si>
    <t>Usluga odlaganja komunalnog otpada</t>
  </si>
  <si>
    <t>Zakupnine i najamnine</t>
  </si>
  <si>
    <t>Ostale zakupnine i najamnine</t>
  </si>
  <si>
    <t>Ostale nespomenute usluge - 1% drž. proračun</t>
  </si>
  <si>
    <t>Plaćanje poticajne naknade (FZOEU)</t>
  </si>
  <si>
    <t>Poučno pješačka staza</t>
  </si>
  <si>
    <t>Nogostup</t>
  </si>
  <si>
    <t>Ulaganja u računalne programe</t>
  </si>
  <si>
    <t>-20.000,00 kn</t>
  </si>
  <si>
    <t xml:space="preserve">+5.000,00 kn </t>
  </si>
  <si>
    <t>+13.000,00 kn</t>
  </si>
  <si>
    <t>+70.000,00 kn</t>
  </si>
  <si>
    <t>+130.000,00 kn</t>
  </si>
  <si>
    <t>+110.000,00 kn</t>
  </si>
  <si>
    <t>+80.000,00 kn</t>
  </si>
  <si>
    <t>+550.000,00 kn</t>
  </si>
  <si>
    <t>+90.000,00 kn</t>
  </si>
  <si>
    <t>395.000,00 kn</t>
  </si>
  <si>
    <t xml:space="preserve">PLAN ZA 2019. </t>
  </si>
  <si>
    <t>Rashodi proračuna za 2019. godinu u iznosu 15.001.000,00 kn raspoređuju se po nositeljima, korisnicima i bližim namjenama u posebnom dijelu Proračuna kako slijedi:</t>
  </si>
  <si>
    <t>NOVI PLAN</t>
  </si>
  <si>
    <t>+20.000.00 kn</t>
  </si>
  <si>
    <t>+505.000,00 kn</t>
  </si>
  <si>
    <t>Sufinanciranje troškova odvoza kom. otpada kućanstvima</t>
  </si>
  <si>
    <t>-200.000,00 kn</t>
  </si>
  <si>
    <t>+200.000,00</t>
  </si>
  <si>
    <t>2.17.</t>
  </si>
  <si>
    <t>Dramska skupina BABE</t>
  </si>
  <si>
    <t>+1.000,00 kn</t>
  </si>
  <si>
    <t>+ 70.000,00 kn</t>
  </si>
  <si>
    <t>+353.000,00 kn</t>
  </si>
  <si>
    <t>+843.000,00 kn</t>
  </si>
  <si>
    <t>+25.000,00</t>
  </si>
  <si>
    <t>Cetingrad, 01.08.2019. godine</t>
  </si>
  <si>
    <t xml:space="preserve">        Na temelju članka 39. Zakona o proračunu ("Narodne novine" br. 87/08 i 162/12), članka 32. Statuta općine Cetingrad ("Glasnik Karlovačke županije" br. 09/13) Općinsko vijeće na 24. sjednici održanoj 01.08.2019. godine usvojilo je</t>
  </si>
  <si>
    <t>Klasa:  400-08/19-01/02</t>
  </si>
  <si>
    <t>+930.000,00 kn</t>
  </si>
  <si>
    <t>+5.000,00</t>
  </si>
  <si>
    <t>+80.000,00</t>
  </si>
  <si>
    <t>+120.000,00</t>
  </si>
  <si>
    <t>+1.239.000,00</t>
  </si>
  <si>
    <t>+1.189.000,00 kn</t>
  </si>
  <si>
    <t>+1.209.000,00</t>
  </si>
  <si>
    <t>+1.824.000,00 kn</t>
  </si>
  <si>
    <t>+1.844.000,00 kn</t>
  </si>
  <si>
    <t>+934.000,00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</si>
</sst>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n&quot;;\-#,##0.00\ &quot;kn&quot;"/>
    <numFmt numFmtId="164" formatCode="#,##0.00\ &quot;kn&quot;;[Red]#,##0.00\ &quot;kn&quot;"/>
    <numFmt numFmtId="165" formatCode="#,##0.00\ _k_n"/>
    <numFmt numFmtId="166" formatCode="#,##0.00\ &quot;kn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0" fontId="5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/>
    <xf numFmtId="3" fontId="0" fillId="0" borderId="0" xfId="0" applyNumberFormat="1"/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0" fillId="5" borderId="1" xfId="0" applyNumberFormat="1" applyFill="1" applyBorder="1"/>
    <xf numFmtId="0" fontId="4" fillId="6" borderId="1" xfId="0" applyFont="1" applyFill="1" applyBorder="1"/>
    <xf numFmtId="164" fontId="4" fillId="6" borderId="1" xfId="0" applyNumberFormat="1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7" fillId="6" borderId="1" xfId="0" applyNumberFormat="1" applyFont="1" applyFill="1" applyBorder="1"/>
    <xf numFmtId="0" fontId="0" fillId="6" borderId="1" xfId="0" applyFill="1" applyBorder="1" applyAlignment="1">
      <alignment horizontal="right"/>
    </xf>
    <xf numFmtId="0" fontId="0" fillId="6" borderId="1" xfId="0" applyFont="1" applyFill="1" applyBorder="1"/>
    <xf numFmtId="164" fontId="0" fillId="6" borderId="1" xfId="0" applyNumberFormat="1" applyFont="1" applyFill="1" applyBorder="1"/>
    <xf numFmtId="0" fontId="7" fillId="0" borderId="0" xfId="0" applyFont="1"/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164" fontId="10" fillId="2" borderId="1" xfId="0" applyNumberFormat="1" applyFont="1" applyFill="1" applyBorder="1"/>
    <xf numFmtId="0" fontId="11" fillId="3" borderId="1" xfId="0" applyFont="1" applyFill="1" applyBorder="1"/>
    <xf numFmtId="164" fontId="11" fillId="3" borderId="1" xfId="0" applyNumberFormat="1" applyFont="1" applyFill="1" applyBorder="1"/>
    <xf numFmtId="0" fontId="11" fillId="0" borderId="1" xfId="0" applyFont="1" applyFill="1" applyBorder="1"/>
    <xf numFmtId="164" fontId="11" fillId="0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/>
    <xf numFmtId="0" fontId="7" fillId="6" borderId="1" xfId="0" applyFont="1" applyFill="1" applyBorder="1"/>
    <xf numFmtId="0" fontId="7" fillId="0" borderId="1" xfId="0" applyFont="1" applyFill="1" applyBorder="1" applyAlignment="1">
      <alignment horizontal="right"/>
    </xf>
    <xf numFmtId="0" fontId="8" fillId="6" borderId="1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0" fillId="0" borderId="0" xfId="0" applyNumberFormat="1"/>
    <xf numFmtId="49" fontId="5" fillId="0" borderId="0" xfId="0" applyNumberFormat="1" applyFont="1"/>
    <xf numFmtId="49" fontId="1" fillId="0" borderId="0" xfId="0" applyNumberFormat="1" applyFont="1"/>
    <xf numFmtId="49" fontId="2" fillId="0" borderId="0" xfId="0" applyNumberFormat="1" applyFont="1"/>
    <xf numFmtId="0" fontId="1" fillId="0" borderId="0" xfId="0" quotePrefix="1" applyFont="1"/>
    <xf numFmtId="49" fontId="0" fillId="0" borderId="1" xfId="0" applyNumberForma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49" fontId="0" fillId="6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166" fontId="7" fillId="0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166" fontId="11" fillId="0" borderId="1" xfId="0" applyNumberFormat="1" applyFont="1" applyFill="1" applyBorder="1" applyAlignment="1">
      <alignment horizontal="right"/>
    </xf>
    <xf numFmtId="166" fontId="6" fillId="6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/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17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49" fontId="4" fillId="0" borderId="1" xfId="0" applyNumberFormat="1" applyFont="1" applyBorder="1" applyAlignment="1"/>
    <xf numFmtId="0" fontId="4" fillId="0" borderId="1" xfId="0" applyFont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0" fillId="0" borderId="5" xfId="0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7" borderId="1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7" fontId="4" fillId="0" borderId="1" xfId="0" applyNumberFormat="1" applyFont="1" applyBorder="1" applyAlignment="1"/>
    <xf numFmtId="7" fontId="4" fillId="0" borderId="2" xfId="0" applyNumberFormat="1" applyFont="1" applyBorder="1" applyAlignment="1"/>
    <xf numFmtId="7" fontId="4" fillId="0" borderId="3" xfId="0" applyNumberFormat="1" applyFont="1" applyBorder="1" applyAlignment="1"/>
    <xf numFmtId="7" fontId="4" fillId="0" borderId="4" xfId="0" applyNumberFormat="1" applyFont="1" applyBorder="1" applyAlignment="1"/>
    <xf numFmtId="0" fontId="4" fillId="0" borderId="1" xfId="0" applyFont="1" applyBorder="1" applyAlignment="1"/>
    <xf numFmtId="0" fontId="1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7"/>
  <sheetViews>
    <sheetView zoomScale="106" zoomScaleNormal="106" workbookViewId="0">
      <selection activeCell="H5" sqref="H5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7" width="19.85546875" bestFit="1" customWidth="1"/>
    <col min="8" max="8" width="19.85546875" style="89" bestFit="1" customWidth="1"/>
    <col min="9" max="9" width="19.85546875" bestFit="1" customWidth="1"/>
  </cols>
  <sheetData>
    <row r="1" spans="1:9" ht="15.75" x14ac:dyDescent="0.25">
      <c r="A1" s="98" t="s">
        <v>186</v>
      </c>
      <c r="B1" s="98"/>
      <c r="C1" s="98"/>
      <c r="D1" s="98"/>
      <c r="E1" s="98"/>
      <c r="F1" s="98"/>
      <c r="G1" s="98"/>
      <c r="H1" s="98"/>
      <c r="I1" s="47"/>
    </row>
    <row r="2" spans="1:9" ht="39" customHeight="1" x14ac:dyDescent="0.25">
      <c r="A2" s="99" t="s">
        <v>384</v>
      </c>
      <c r="B2" s="99"/>
      <c r="C2" s="99"/>
      <c r="D2" s="99"/>
      <c r="E2" s="99"/>
      <c r="F2" s="99"/>
      <c r="G2" s="99"/>
      <c r="H2" s="99"/>
      <c r="I2" s="100"/>
    </row>
    <row r="3" spans="1:9" ht="45" x14ac:dyDescent="0.25">
      <c r="A3" s="4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9" t="s">
        <v>5</v>
      </c>
      <c r="G3" s="50" t="s">
        <v>383</v>
      </c>
      <c r="H3" s="88" t="s">
        <v>318</v>
      </c>
      <c r="I3" s="50" t="s">
        <v>346</v>
      </c>
    </row>
    <row r="4" spans="1:9" ht="30.75" customHeight="1" x14ac:dyDescent="0.25">
      <c r="A4" s="51"/>
      <c r="B4" s="51"/>
      <c r="C4" s="51"/>
      <c r="D4" s="51"/>
      <c r="E4" s="51"/>
      <c r="F4" s="52" t="s">
        <v>6</v>
      </c>
      <c r="G4" s="34">
        <f>G5+G168+G215</f>
        <v>13478000</v>
      </c>
      <c r="H4" s="90">
        <v>1844000</v>
      </c>
      <c r="I4" s="34">
        <f>I5+I168+I215</f>
        <v>15322000</v>
      </c>
    </row>
    <row r="5" spans="1:9" s="2" customFormat="1" ht="18.75" x14ac:dyDescent="0.3">
      <c r="A5" s="53">
        <v>3</v>
      </c>
      <c r="B5" s="53"/>
      <c r="C5" s="53"/>
      <c r="D5" s="53"/>
      <c r="E5" s="53"/>
      <c r="F5" s="53" t="s">
        <v>7</v>
      </c>
      <c r="G5" s="54">
        <f>G6+G23+G121+G131+G144</f>
        <v>4358000</v>
      </c>
      <c r="H5" s="91">
        <v>934000</v>
      </c>
      <c r="I5" s="54">
        <f>I6+I23+I121+I131+I144</f>
        <v>5292000</v>
      </c>
    </row>
    <row r="6" spans="1:9" s="4" customFormat="1" ht="15.75" x14ac:dyDescent="0.25">
      <c r="A6" s="55"/>
      <c r="B6" s="55">
        <v>31</v>
      </c>
      <c r="C6" s="55"/>
      <c r="D6" s="55"/>
      <c r="E6" s="55"/>
      <c r="F6" s="55" t="s">
        <v>8</v>
      </c>
      <c r="G6" s="56">
        <f>G7+G10+G18</f>
        <v>1191000</v>
      </c>
      <c r="H6" s="92" t="s">
        <v>322</v>
      </c>
      <c r="I6" s="56">
        <f>I7+I10+I18</f>
        <v>1196000</v>
      </c>
    </row>
    <row r="7" spans="1:9" s="4" customFormat="1" ht="15.75" x14ac:dyDescent="0.25">
      <c r="A7" s="57"/>
      <c r="B7" s="57"/>
      <c r="C7" s="57">
        <v>311</v>
      </c>
      <c r="D7" s="57"/>
      <c r="E7" s="57"/>
      <c r="F7" s="57" t="s">
        <v>9</v>
      </c>
      <c r="G7" s="58">
        <f t="shared" ref="G7:I8" si="0">G8</f>
        <v>1000000</v>
      </c>
      <c r="H7" s="93"/>
      <c r="I7" s="58">
        <f t="shared" si="0"/>
        <v>1000000</v>
      </c>
    </row>
    <row r="8" spans="1:9" ht="15.75" x14ac:dyDescent="0.25">
      <c r="A8" s="59"/>
      <c r="B8" s="59"/>
      <c r="C8" s="59"/>
      <c r="D8" s="59">
        <v>3111</v>
      </c>
      <c r="E8" s="59"/>
      <c r="F8" s="59" t="s">
        <v>10</v>
      </c>
      <c r="G8" s="60">
        <f t="shared" si="0"/>
        <v>1000000</v>
      </c>
      <c r="H8" s="94"/>
      <c r="I8" s="60">
        <f t="shared" si="0"/>
        <v>1000000</v>
      </c>
    </row>
    <row r="9" spans="1:9" ht="15.75" x14ac:dyDescent="0.25">
      <c r="A9" s="61"/>
      <c r="B9" s="61"/>
      <c r="C9" s="61"/>
      <c r="D9" s="61"/>
      <c r="E9" s="61">
        <v>31111</v>
      </c>
      <c r="F9" s="61" t="s">
        <v>11</v>
      </c>
      <c r="G9" s="33">
        <v>1000000</v>
      </c>
      <c r="H9" s="95"/>
      <c r="I9" s="33">
        <v>1000000</v>
      </c>
    </row>
    <row r="10" spans="1:9" s="4" customFormat="1" ht="15.75" x14ac:dyDescent="0.25">
      <c r="A10" s="57"/>
      <c r="B10" s="57"/>
      <c r="C10" s="57">
        <v>312</v>
      </c>
      <c r="D10" s="57"/>
      <c r="E10" s="57"/>
      <c r="F10" s="57" t="s">
        <v>12</v>
      </c>
      <c r="G10" s="58">
        <f>G11</f>
        <v>31000</v>
      </c>
      <c r="H10" s="93"/>
      <c r="I10" s="58">
        <f>I11</f>
        <v>31000</v>
      </c>
    </row>
    <row r="11" spans="1:9" ht="15.75" x14ac:dyDescent="0.25">
      <c r="A11" s="59"/>
      <c r="B11" s="59"/>
      <c r="C11" s="59"/>
      <c r="D11" s="59">
        <v>3121</v>
      </c>
      <c r="E11" s="59"/>
      <c r="F11" s="59" t="s">
        <v>12</v>
      </c>
      <c r="G11" s="60">
        <f>G12+G13+G14+G15+G16</f>
        <v>31000</v>
      </c>
      <c r="H11" s="94"/>
      <c r="I11" s="60">
        <f>I12+I13+I14+I15+I16</f>
        <v>31000</v>
      </c>
    </row>
    <row r="12" spans="1:9" ht="15.75" x14ac:dyDescent="0.25">
      <c r="A12" s="61"/>
      <c r="B12" s="61"/>
      <c r="C12" s="61"/>
      <c r="D12" s="61"/>
      <c r="E12" s="61">
        <v>31212</v>
      </c>
      <c r="F12" s="61" t="s">
        <v>13</v>
      </c>
      <c r="G12" s="33">
        <v>3000</v>
      </c>
      <c r="H12" s="95"/>
      <c r="I12" s="33">
        <v>3000</v>
      </c>
    </row>
    <row r="13" spans="1:9" ht="15.75" x14ac:dyDescent="0.25">
      <c r="A13" s="61"/>
      <c r="B13" s="61"/>
      <c r="C13" s="61"/>
      <c r="D13" s="61"/>
      <c r="E13" s="61">
        <v>31213</v>
      </c>
      <c r="F13" s="61" t="s">
        <v>14</v>
      </c>
      <c r="G13" s="33">
        <v>2000</v>
      </c>
      <c r="H13" s="95"/>
      <c r="I13" s="33">
        <v>2000</v>
      </c>
    </row>
    <row r="14" spans="1:9" ht="15.75" x14ac:dyDescent="0.25">
      <c r="A14" s="61"/>
      <c r="B14" s="61"/>
      <c r="C14" s="61"/>
      <c r="D14" s="61"/>
      <c r="E14" s="61">
        <v>31215</v>
      </c>
      <c r="F14" s="61" t="s">
        <v>15</v>
      </c>
      <c r="G14" s="33">
        <v>6000</v>
      </c>
      <c r="H14" s="95"/>
      <c r="I14" s="33">
        <v>6000</v>
      </c>
    </row>
    <row r="15" spans="1:9" ht="15.75" x14ac:dyDescent="0.25">
      <c r="A15" s="61"/>
      <c r="B15" s="61"/>
      <c r="C15" s="61"/>
      <c r="D15" s="61"/>
      <c r="E15" s="61">
        <v>31216</v>
      </c>
      <c r="F15" s="61" t="s">
        <v>16</v>
      </c>
      <c r="G15" s="33">
        <v>10000</v>
      </c>
      <c r="H15" s="95"/>
      <c r="I15" s="33">
        <v>10000</v>
      </c>
    </row>
    <row r="16" spans="1:9" ht="15.75" x14ac:dyDescent="0.25">
      <c r="A16" s="61"/>
      <c r="B16" s="61"/>
      <c r="C16" s="61"/>
      <c r="D16" s="61"/>
      <c r="E16" s="61">
        <v>31219</v>
      </c>
      <c r="F16" s="61" t="s">
        <v>17</v>
      </c>
      <c r="G16" s="33">
        <f>G17</f>
        <v>10000</v>
      </c>
      <c r="H16" s="95"/>
      <c r="I16" s="33">
        <f>I17</f>
        <v>10000</v>
      </c>
    </row>
    <row r="17" spans="1:10" ht="15.75" x14ac:dyDescent="0.25">
      <c r="A17" s="61"/>
      <c r="B17" s="61"/>
      <c r="C17" s="61"/>
      <c r="D17" s="61"/>
      <c r="E17" s="62" t="s">
        <v>18</v>
      </c>
      <c r="F17" s="61" t="s">
        <v>19</v>
      </c>
      <c r="G17" s="33">
        <v>10000</v>
      </c>
      <c r="H17" s="95"/>
      <c r="I17" s="33">
        <v>10000</v>
      </c>
    </row>
    <row r="18" spans="1:10" s="4" customFormat="1" ht="15.75" x14ac:dyDescent="0.25">
      <c r="A18" s="57"/>
      <c r="B18" s="57"/>
      <c r="C18" s="57">
        <v>313</v>
      </c>
      <c r="D18" s="57"/>
      <c r="E18" s="57"/>
      <c r="F18" s="57" t="s">
        <v>20</v>
      </c>
      <c r="G18" s="58">
        <f>G19+G21</f>
        <v>160000</v>
      </c>
      <c r="H18" s="93" t="s">
        <v>322</v>
      </c>
      <c r="I18" s="58">
        <f>I19+I21</f>
        <v>165000</v>
      </c>
    </row>
    <row r="19" spans="1:10" ht="15.75" x14ac:dyDescent="0.25">
      <c r="A19" s="59"/>
      <c r="B19" s="59"/>
      <c r="C19" s="59"/>
      <c r="D19" s="59">
        <v>3132</v>
      </c>
      <c r="E19" s="59"/>
      <c r="F19" s="59" t="s">
        <v>21</v>
      </c>
      <c r="G19" s="60">
        <f>G20</f>
        <v>140000</v>
      </c>
      <c r="H19" s="94"/>
      <c r="I19" s="60">
        <f>I20</f>
        <v>140000</v>
      </c>
    </row>
    <row r="20" spans="1:10" ht="15.75" x14ac:dyDescent="0.25">
      <c r="A20" s="61"/>
      <c r="B20" s="61"/>
      <c r="C20" s="61"/>
      <c r="D20" s="61"/>
      <c r="E20" s="61">
        <v>31321</v>
      </c>
      <c r="F20" s="61" t="s">
        <v>21</v>
      </c>
      <c r="G20" s="33">
        <v>140000</v>
      </c>
      <c r="H20" s="95"/>
      <c r="I20" s="33">
        <v>140000</v>
      </c>
    </row>
    <row r="21" spans="1:10" ht="15.75" x14ac:dyDescent="0.25">
      <c r="A21" s="59"/>
      <c r="B21" s="59"/>
      <c r="C21" s="59"/>
      <c r="D21" s="59">
        <v>3133</v>
      </c>
      <c r="E21" s="59"/>
      <c r="F21" s="59" t="s">
        <v>22</v>
      </c>
      <c r="G21" s="60">
        <f>G22</f>
        <v>20000</v>
      </c>
      <c r="H21" s="94" t="s">
        <v>322</v>
      </c>
      <c r="I21" s="60">
        <f>I22</f>
        <v>25000</v>
      </c>
    </row>
    <row r="22" spans="1:10" ht="15.75" x14ac:dyDescent="0.25">
      <c r="A22" s="61"/>
      <c r="B22" s="61"/>
      <c r="C22" s="61"/>
      <c r="D22" s="61"/>
      <c r="E22" s="61">
        <v>31332</v>
      </c>
      <c r="F22" s="61" t="s">
        <v>22</v>
      </c>
      <c r="G22" s="33">
        <v>20000</v>
      </c>
      <c r="H22" s="95" t="s">
        <v>322</v>
      </c>
      <c r="I22" s="33">
        <v>25000</v>
      </c>
    </row>
    <row r="23" spans="1:10" s="4" customFormat="1" ht="15.75" x14ac:dyDescent="0.25">
      <c r="A23" s="55"/>
      <c r="B23" s="55">
        <v>32</v>
      </c>
      <c r="C23" s="55"/>
      <c r="D23" s="55"/>
      <c r="E23" s="55"/>
      <c r="F23" s="55" t="s">
        <v>23</v>
      </c>
      <c r="G23" s="56">
        <f>G24+G33+G59+G104</f>
        <v>2071000</v>
      </c>
      <c r="H23" s="92" t="s">
        <v>396</v>
      </c>
      <c r="I23" s="56">
        <f>I24+I33+I59+I104</f>
        <v>2914000</v>
      </c>
    </row>
    <row r="24" spans="1:10" s="3" customFormat="1" x14ac:dyDescent="0.25">
      <c r="A24" s="63"/>
      <c r="B24" s="63"/>
      <c r="C24" s="63">
        <v>321</v>
      </c>
      <c r="D24" s="63"/>
      <c r="E24" s="63"/>
      <c r="F24" s="63" t="s">
        <v>24</v>
      </c>
      <c r="G24" s="35">
        <f>G25+G27+G29+G31</f>
        <v>45000</v>
      </c>
      <c r="H24" s="96" t="s">
        <v>322</v>
      </c>
      <c r="I24" s="35">
        <f>I25+I27+I29+I31</f>
        <v>50000</v>
      </c>
      <c r="J24" s="31"/>
    </row>
    <row r="25" spans="1:10" x14ac:dyDescent="0.25">
      <c r="A25" s="64"/>
      <c r="B25" s="64"/>
      <c r="C25" s="64"/>
      <c r="D25" s="64">
        <v>3211</v>
      </c>
      <c r="E25" s="64"/>
      <c r="F25" s="64" t="s">
        <v>25</v>
      </c>
      <c r="G25" s="43">
        <f>G26</f>
        <v>5000</v>
      </c>
      <c r="H25" s="97"/>
      <c r="I25" s="43">
        <f>I26</f>
        <v>5000</v>
      </c>
    </row>
    <row r="26" spans="1:10" x14ac:dyDescent="0.25">
      <c r="A26" s="51"/>
      <c r="B26" s="51"/>
      <c r="C26" s="51"/>
      <c r="D26" s="51"/>
      <c r="E26" s="51">
        <v>32111</v>
      </c>
      <c r="F26" s="51" t="s">
        <v>26</v>
      </c>
      <c r="G26" s="34">
        <v>5000</v>
      </c>
      <c r="H26" s="90"/>
      <c r="I26" s="34">
        <v>5000</v>
      </c>
    </row>
    <row r="27" spans="1:10" x14ac:dyDescent="0.25">
      <c r="A27" s="64"/>
      <c r="B27" s="64"/>
      <c r="C27" s="64"/>
      <c r="D27" s="64">
        <v>3212</v>
      </c>
      <c r="E27" s="64"/>
      <c r="F27" s="64" t="s">
        <v>27</v>
      </c>
      <c r="G27" s="43">
        <f>G28</f>
        <v>25000</v>
      </c>
      <c r="H27" s="97" t="s">
        <v>374</v>
      </c>
      <c r="I27" s="43">
        <f>I28</f>
        <v>30000</v>
      </c>
    </row>
    <row r="28" spans="1:10" x14ac:dyDescent="0.25">
      <c r="A28" s="51"/>
      <c r="B28" s="51"/>
      <c r="C28" s="51"/>
      <c r="D28" s="51"/>
      <c r="E28" s="51">
        <v>32121</v>
      </c>
      <c r="F28" s="51" t="s">
        <v>28</v>
      </c>
      <c r="G28" s="34">
        <v>25000</v>
      </c>
      <c r="H28" s="90" t="s">
        <v>322</v>
      </c>
      <c r="I28" s="34">
        <v>30000</v>
      </c>
    </row>
    <row r="29" spans="1:10" x14ac:dyDescent="0.25">
      <c r="A29" s="64"/>
      <c r="B29" s="64"/>
      <c r="C29" s="64"/>
      <c r="D29" s="64">
        <v>3213</v>
      </c>
      <c r="E29" s="64"/>
      <c r="F29" s="64" t="s">
        <v>29</v>
      </c>
      <c r="G29" s="43">
        <f>G30</f>
        <v>10000</v>
      </c>
      <c r="H29" s="97"/>
      <c r="I29" s="43">
        <f>I30</f>
        <v>10000</v>
      </c>
    </row>
    <row r="30" spans="1:10" x14ac:dyDescent="0.25">
      <c r="A30" s="51"/>
      <c r="B30" s="51"/>
      <c r="C30" s="51"/>
      <c r="D30" s="51"/>
      <c r="E30" s="51">
        <v>32131</v>
      </c>
      <c r="F30" s="51" t="s">
        <v>30</v>
      </c>
      <c r="G30" s="34">
        <v>10000</v>
      </c>
      <c r="H30" s="90"/>
      <c r="I30" s="34">
        <v>10000</v>
      </c>
    </row>
    <row r="31" spans="1:10" x14ac:dyDescent="0.25">
      <c r="A31" s="64"/>
      <c r="B31" s="64"/>
      <c r="C31" s="64"/>
      <c r="D31" s="64">
        <v>3214</v>
      </c>
      <c r="E31" s="64"/>
      <c r="F31" s="64" t="s">
        <v>278</v>
      </c>
      <c r="G31" s="43">
        <f>G32</f>
        <v>5000</v>
      </c>
      <c r="H31" s="97"/>
      <c r="I31" s="43">
        <f>I32</f>
        <v>5000</v>
      </c>
    </row>
    <row r="32" spans="1:10" x14ac:dyDescent="0.25">
      <c r="A32" s="51"/>
      <c r="B32" s="51"/>
      <c r="C32" s="51"/>
      <c r="D32" s="51"/>
      <c r="E32" s="51">
        <v>32141</v>
      </c>
      <c r="F32" s="51" t="s">
        <v>279</v>
      </c>
      <c r="G32" s="34">
        <v>5000</v>
      </c>
      <c r="H32" s="90"/>
      <c r="I32" s="34">
        <v>5000</v>
      </c>
    </row>
    <row r="33" spans="1:9" s="3" customFormat="1" x14ac:dyDescent="0.25">
      <c r="A33" s="63"/>
      <c r="B33" s="63"/>
      <c r="C33" s="63">
        <v>322</v>
      </c>
      <c r="D33" s="63"/>
      <c r="E33" s="63"/>
      <c r="F33" s="63" t="s">
        <v>31</v>
      </c>
      <c r="G33" s="35">
        <f>G34+G41+G47+G54+G57</f>
        <v>904000</v>
      </c>
      <c r="H33" s="96" t="s">
        <v>395</v>
      </c>
      <c r="I33" s="35">
        <f>I34+I41+I47+I54+I57+I39</f>
        <v>1257000</v>
      </c>
    </row>
    <row r="34" spans="1:9" x14ac:dyDescent="0.25">
      <c r="A34" s="64"/>
      <c r="B34" s="64"/>
      <c r="C34" s="64"/>
      <c r="D34" s="64">
        <v>3221</v>
      </c>
      <c r="E34" s="64"/>
      <c r="F34" s="64" t="s">
        <v>33</v>
      </c>
      <c r="G34" s="43">
        <f>G35+G36+G37+G38</f>
        <v>62000</v>
      </c>
      <c r="H34" s="97" t="s">
        <v>329</v>
      </c>
      <c r="I34" s="43">
        <f>I35+I36+I37+I38</f>
        <v>82000</v>
      </c>
    </row>
    <row r="35" spans="1:9" x14ac:dyDescent="0.25">
      <c r="A35" s="51"/>
      <c r="B35" s="51"/>
      <c r="C35" s="51"/>
      <c r="D35" s="51"/>
      <c r="E35" s="51">
        <v>32211</v>
      </c>
      <c r="F35" s="51" t="s">
        <v>32</v>
      </c>
      <c r="G35" s="34">
        <v>25000</v>
      </c>
      <c r="H35" s="90"/>
      <c r="I35" s="34">
        <v>25000</v>
      </c>
    </row>
    <row r="36" spans="1:9" x14ac:dyDescent="0.25">
      <c r="A36" s="51"/>
      <c r="B36" s="51"/>
      <c r="C36" s="51"/>
      <c r="D36" s="51"/>
      <c r="E36" s="51">
        <v>32212</v>
      </c>
      <c r="F36" s="51" t="s">
        <v>34</v>
      </c>
      <c r="G36" s="34">
        <v>20000</v>
      </c>
      <c r="H36" s="90" t="s">
        <v>322</v>
      </c>
      <c r="I36" s="34">
        <v>25000</v>
      </c>
    </row>
    <row r="37" spans="1:9" x14ac:dyDescent="0.25">
      <c r="A37" s="51"/>
      <c r="B37" s="51"/>
      <c r="C37" s="51"/>
      <c r="D37" s="51"/>
      <c r="E37" s="51">
        <v>32214</v>
      </c>
      <c r="F37" s="51" t="s">
        <v>35</v>
      </c>
      <c r="G37" s="34">
        <v>7000</v>
      </c>
      <c r="H37" s="90"/>
      <c r="I37" s="34">
        <v>7000</v>
      </c>
    </row>
    <row r="38" spans="1:9" x14ac:dyDescent="0.25">
      <c r="A38" s="51"/>
      <c r="B38" s="51"/>
      <c r="C38" s="51"/>
      <c r="D38" s="51"/>
      <c r="E38" s="51">
        <v>32219</v>
      </c>
      <c r="F38" s="51" t="s">
        <v>36</v>
      </c>
      <c r="G38" s="34">
        <v>10000</v>
      </c>
      <c r="H38" s="90" t="s">
        <v>352</v>
      </c>
      <c r="I38" s="34">
        <v>25000</v>
      </c>
    </row>
    <row r="39" spans="1:9" x14ac:dyDescent="0.25">
      <c r="A39" s="64"/>
      <c r="B39" s="64"/>
      <c r="C39" s="64"/>
      <c r="D39" s="64">
        <v>3222</v>
      </c>
      <c r="E39" s="64"/>
      <c r="F39" s="64" t="s">
        <v>360</v>
      </c>
      <c r="G39" s="43">
        <f>G40</f>
        <v>0</v>
      </c>
      <c r="H39" s="97" t="s">
        <v>362</v>
      </c>
      <c r="I39" s="43">
        <f>I40</f>
        <v>200000</v>
      </c>
    </row>
    <row r="40" spans="1:9" x14ac:dyDescent="0.25">
      <c r="A40" s="51"/>
      <c r="B40" s="51"/>
      <c r="C40" s="51"/>
      <c r="D40" s="51"/>
      <c r="E40" s="51">
        <v>32229</v>
      </c>
      <c r="F40" s="51" t="s">
        <v>361</v>
      </c>
      <c r="G40" s="34">
        <v>0</v>
      </c>
      <c r="H40" s="90" t="s">
        <v>362</v>
      </c>
      <c r="I40" s="34">
        <v>200000</v>
      </c>
    </row>
    <row r="41" spans="1:9" x14ac:dyDescent="0.25">
      <c r="A41" s="64"/>
      <c r="B41" s="64"/>
      <c r="C41" s="64"/>
      <c r="D41" s="64">
        <v>3223</v>
      </c>
      <c r="E41" s="64"/>
      <c r="F41" s="64" t="s">
        <v>37</v>
      </c>
      <c r="G41" s="43">
        <f>G42+G43+G44</f>
        <v>600000</v>
      </c>
      <c r="H41" s="97" t="s">
        <v>331</v>
      </c>
      <c r="I41" s="43">
        <f>I42+I43+I44</f>
        <v>650000</v>
      </c>
    </row>
    <row r="42" spans="1:9" x14ac:dyDescent="0.25">
      <c r="A42" s="51"/>
      <c r="B42" s="51"/>
      <c r="C42" s="51"/>
      <c r="D42" s="51"/>
      <c r="E42" s="51">
        <v>32231</v>
      </c>
      <c r="F42" s="51" t="s">
        <v>38</v>
      </c>
      <c r="G42" s="34">
        <v>170000</v>
      </c>
      <c r="H42" s="90" t="s">
        <v>319</v>
      </c>
      <c r="I42" s="34">
        <v>200000</v>
      </c>
    </row>
    <row r="43" spans="1:9" x14ac:dyDescent="0.25">
      <c r="A43" s="51"/>
      <c r="B43" s="51"/>
      <c r="C43" s="51"/>
      <c r="D43" s="51"/>
      <c r="E43" s="51">
        <v>32234</v>
      </c>
      <c r="F43" s="51" t="s">
        <v>39</v>
      </c>
      <c r="G43" s="34">
        <v>100000</v>
      </c>
      <c r="H43" s="90"/>
      <c r="I43" s="34">
        <v>100000</v>
      </c>
    </row>
    <row r="44" spans="1:9" x14ac:dyDescent="0.25">
      <c r="A44" s="51"/>
      <c r="B44" s="51"/>
      <c r="C44" s="51"/>
      <c r="D44" s="51"/>
      <c r="E44" s="51">
        <v>32239</v>
      </c>
      <c r="F44" s="51" t="s">
        <v>40</v>
      </c>
      <c r="G44" s="34">
        <f>G45+G46</f>
        <v>330000</v>
      </c>
      <c r="H44" s="90"/>
      <c r="I44" s="34">
        <f>I45+I46</f>
        <v>350000</v>
      </c>
    </row>
    <row r="45" spans="1:9" x14ac:dyDescent="0.25">
      <c r="A45" s="51"/>
      <c r="B45" s="51"/>
      <c r="C45" s="51"/>
      <c r="D45" s="51"/>
      <c r="E45" s="65" t="s">
        <v>18</v>
      </c>
      <c r="F45" s="51" t="s">
        <v>42</v>
      </c>
      <c r="G45" s="34">
        <v>80000</v>
      </c>
      <c r="H45" s="90"/>
      <c r="I45" s="34">
        <v>80000</v>
      </c>
    </row>
    <row r="46" spans="1:9" x14ac:dyDescent="0.25">
      <c r="A46" s="51"/>
      <c r="B46" s="51"/>
      <c r="C46" s="51"/>
      <c r="D46" s="51"/>
      <c r="E46" s="65" t="s">
        <v>41</v>
      </c>
      <c r="F46" s="51" t="s">
        <v>43</v>
      </c>
      <c r="G46" s="34">
        <v>250000</v>
      </c>
      <c r="H46" s="90" t="s">
        <v>329</v>
      </c>
      <c r="I46" s="34">
        <v>270000</v>
      </c>
    </row>
    <row r="47" spans="1:9" x14ac:dyDescent="0.25">
      <c r="A47" s="64"/>
      <c r="B47" s="64"/>
      <c r="C47" s="64"/>
      <c r="D47" s="64">
        <v>3224</v>
      </c>
      <c r="E47" s="64"/>
      <c r="F47" s="64" t="s">
        <v>44</v>
      </c>
      <c r="G47" s="43">
        <f>G48+G49+G50</f>
        <v>220000</v>
      </c>
      <c r="H47" s="97" t="s">
        <v>394</v>
      </c>
      <c r="I47" s="43">
        <f>I48+I49+I50</f>
        <v>290000</v>
      </c>
    </row>
    <row r="48" spans="1:9" x14ac:dyDescent="0.25">
      <c r="A48" s="51"/>
      <c r="B48" s="51"/>
      <c r="C48" s="51"/>
      <c r="D48" s="51"/>
      <c r="E48" s="51">
        <v>32241</v>
      </c>
      <c r="F48" s="51" t="s">
        <v>45</v>
      </c>
      <c r="G48" s="34">
        <v>50000</v>
      </c>
      <c r="H48" s="90"/>
      <c r="I48" s="34">
        <v>50000</v>
      </c>
    </row>
    <row r="49" spans="1:10" ht="30" x14ac:dyDescent="0.25">
      <c r="A49" s="51"/>
      <c r="B49" s="51"/>
      <c r="C49" s="51"/>
      <c r="D49" s="51"/>
      <c r="E49" s="51">
        <v>32242</v>
      </c>
      <c r="F49" s="48" t="s">
        <v>46</v>
      </c>
      <c r="G49" s="34">
        <v>50000</v>
      </c>
      <c r="H49" s="90"/>
      <c r="I49" s="34">
        <v>50000</v>
      </c>
    </row>
    <row r="50" spans="1:10" x14ac:dyDescent="0.25">
      <c r="A50" s="51"/>
      <c r="B50" s="51"/>
      <c r="C50" s="51"/>
      <c r="D50" s="51"/>
      <c r="E50" s="51">
        <v>32244</v>
      </c>
      <c r="F50" s="51" t="s">
        <v>47</v>
      </c>
      <c r="G50" s="34">
        <f>G51+G52+G53</f>
        <v>120000</v>
      </c>
      <c r="H50" s="90"/>
      <c r="I50" s="34">
        <f>I51+I52+I53</f>
        <v>190000</v>
      </c>
    </row>
    <row r="51" spans="1:10" x14ac:dyDescent="0.25">
      <c r="A51" s="51"/>
      <c r="B51" s="51"/>
      <c r="C51" s="51"/>
      <c r="D51" s="51"/>
      <c r="E51" s="65" t="s">
        <v>18</v>
      </c>
      <c r="F51" s="51" t="s">
        <v>49</v>
      </c>
      <c r="G51" s="34">
        <v>30000</v>
      </c>
      <c r="H51" s="90" t="s">
        <v>331</v>
      </c>
      <c r="I51" s="34">
        <v>80000</v>
      </c>
    </row>
    <row r="52" spans="1:10" x14ac:dyDescent="0.25">
      <c r="A52" s="51"/>
      <c r="B52" s="51"/>
      <c r="C52" s="51"/>
      <c r="D52" s="51"/>
      <c r="E52" s="65" t="s">
        <v>41</v>
      </c>
      <c r="F52" s="51" t="s">
        <v>50</v>
      </c>
      <c r="G52" s="34">
        <v>40000</v>
      </c>
      <c r="H52" s="90"/>
      <c r="I52" s="34">
        <v>40000</v>
      </c>
    </row>
    <row r="53" spans="1:10" x14ac:dyDescent="0.25">
      <c r="A53" s="51"/>
      <c r="B53" s="51"/>
      <c r="C53" s="51"/>
      <c r="D53" s="51"/>
      <c r="E53" s="65" t="s">
        <v>48</v>
      </c>
      <c r="F53" s="51" t="s">
        <v>51</v>
      </c>
      <c r="G53" s="34">
        <v>50000</v>
      </c>
      <c r="H53" s="90" t="s">
        <v>329</v>
      </c>
      <c r="I53" s="34">
        <v>70000</v>
      </c>
    </row>
    <row r="54" spans="1:10" x14ac:dyDescent="0.25">
      <c r="A54" s="64"/>
      <c r="B54" s="64"/>
      <c r="C54" s="64"/>
      <c r="D54" s="64">
        <v>3225</v>
      </c>
      <c r="E54" s="64"/>
      <c r="F54" s="64" t="s">
        <v>52</v>
      </c>
      <c r="G54" s="43">
        <f>G55+G56</f>
        <v>17000</v>
      </c>
      <c r="H54" s="97" t="s">
        <v>375</v>
      </c>
      <c r="I54" s="43">
        <f>I55+I56</f>
        <v>30000</v>
      </c>
    </row>
    <row r="55" spans="1:10" x14ac:dyDescent="0.25">
      <c r="A55" s="51"/>
      <c r="B55" s="51"/>
      <c r="C55" s="51"/>
      <c r="D55" s="51"/>
      <c r="E55" s="51">
        <v>32251</v>
      </c>
      <c r="F55" s="51" t="s">
        <v>53</v>
      </c>
      <c r="G55" s="34">
        <v>2000</v>
      </c>
      <c r="H55" s="90" t="s">
        <v>353</v>
      </c>
      <c r="I55" s="34">
        <v>5000</v>
      </c>
    </row>
    <row r="56" spans="1:10" x14ac:dyDescent="0.25">
      <c r="A56" s="51"/>
      <c r="B56" s="51"/>
      <c r="C56" s="51"/>
      <c r="D56" s="51"/>
      <c r="E56" s="51">
        <v>32252</v>
      </c>
      <c r="F56" s="51" t="s">
        <v>54</v>
      </c>
      <c r="G56" s="34">
        <v>15000</v>
      </c>
      <c r="H56" s="90" t="s">
        <v>332</v>
      </c>
      <c r="I56" s="34">
        <v>25000</v>
      </c>
    </row>
    <row r="57" spans="1:10" x14ac:dyDescent="0.25">
      <c r="A57" s="64"/>
      <c r="B57" s="64"/>
      <c r="C57" s="64"/>
      <c r="D57" s="64">
        <v>3227</v>
      </c>
      <c r="E57" s="64"/>
      <c r="F57" s="64" t="s">
        <v>55</v>
      </c>
      <c r="G57" s="43">
        <f>G58</f>
        <v>5000</v>
      </c>
      <c r="H57" s="97"/>
      <c r="I57" s="43">
        <f>I58</f>
        <v>5000</v>
      </c>
    </row>
    <row r="58" spans="1:10" x14ac:dyDescent="0.25">
      <c r="A58" s="51"/>
      <c r="B58" s="51"/>
      <c r="C58" s="51"/>
      <c r="D58" s="51"/>
      <c r="E58" s="51">
        <v>32271</v>
      </c>
      <c r="F58" s="51" t="s">
        <v>55</v>
      </c>
      <c r="G58" s="34">
        <v>5000</v>
      </c>
      <c r="H58" s="90"/>
      <c r="I58" s="34">
        <v>5000</v>
      </c>
    </row>
    <row r="59" spans="1:10" s="3" customFormat="1" x14ac:dyDescent="0.25">
      <c r="A59" s="63"/>
      <c r="B59" s="63"/>
      <c r="C59" s="63">
        <v>323</v>
      </c>
      <c r="D59" s="63"/>
      <c r="E59" s="63"/>
      <c r="F59" s="63" t="s">
        <v>56</v>
      </c>
      <c r="G59" s="35">
        <f>G60+G63+G71+G76+G89+G94+G99+G101</f>
        <v>837000</v>
      </c>
      <c r="H59" s="96" t="s">
        <v>382</v>
      </c>
      <c r="I59" s="35">
        <f>I60+I63+I71+I76+I89+I94+I99+I101+I87</f>
        <v>1232000</v>
      </c>
      <c r="J59" s="74" t="s">
        <v>328</v>
      </c>
    </row>
    <row r="60" spans="1:10" x14ac:dyDescent="0.25">
      <c r="A60" s="64"/>
      <c r="B60" s="64"/>
      <c r="C60" s="64"/>
      <c r="D60" s="64">
        <v>3231</v>
      </c>
      <c r="E60" s="64"/>
      <c r="F60" s="64" t="s">
        <v>57</v>
      </c>
      <c r="G60" s="43">
        <f>G61+G62</f>
        <v>45000</v>
      </c>
      <c r="H60" s="97" t="s">
        <v>332</v>
      </c>
      <c r="I60" s="43">
        <f>I61+I62</f>
        <v>55000</v>
      </c>
    </row>
    <row r="61" spans="1:10" x14ac:dyDescent="0.25">
      <c r="A61" s="51"/>
      <c r="B61" s="51"/>
      <c r="C61" s="51"/>
      <c r="D61" s="51"/>
      <c r="E61" s="51">
        <v>32311</v>
      </c>
      <c r="F61" s="51" t="s">
        <v>58</v>
      </c>
      <c r="G61" s="34">
        <v>35000</v>
      </c>
      <c r="H61" s="90" t="s">
        <v>322</v>
      </c>
      <c r="I61" s="34">
        <v>40000</v>
      </c>
    </row>
    <row r="62" spans="1:10" x14ac:dyDescent="0.25">
      <c r="A62" s="51"/>
      <c r="B62" s="51"/>
      <c r="C62" s="51"/>
      <c r="D62" s="51"/>
      <c r="E62" s="51">
        <v>32313</v>
      </c>
      <c r="F62" s="51" t="s">
        <v>59</v>
      </c>
      <c r="G62" s="34">
        <v>10000</v>
      </c>
      <c r="H62" s="90" t="s">
        <v>322</v>
      </c>
      <c r="I62" s="34">
        <v>15000</v>
      </c>
    </row>
    <row r="63" spans="1:10" x14ac:dyDescent="0.25">
      <c r="A63" s="64"/>
      <c r="B63" s="64"/>
      <c r="C63" s="64"/>
      <c r="D63" s="64">
        <v>3232</v>
      </c>
      <c r="E63" s="64"/>
      <c r="F63" s="64" t="s">
        <v>60</v>
      </c>
      <c r="G63" s="43">
        <f>G64+G65+G66+G67</f>
        <v>230000</v>
      </c>
      <c r="H63" s="97" t="s">
        <v>376</v>
      </c>
      <c r="I63" s="43">
        <f>I64+I65+I66+I67</f>
        <v>300000</v>
      </c>
    </row>
    <row r="64" spans="1:10" x14ac:dyDescent="0.25">
      <c r="A64" s="51"/>
      <c r="B64" s="51"/>
      <c r="C64" s="51"/>
      <c r="D64" s="51"/>
      <c r="E64" s="51">
        <v>32321</v>
      </c>
      <c r="F64" s="51" t="s">
        <v>61</v>
      </c>
      <c r="G64" s="34">
        <v>50000</v>
      </c>
      <c r="H64" s="90"/>
      <c r="I64" s="34">
        <v>50000</v>
      </c>
    </row>
    <row r="65" spans="1:9" x14ac:dyDescent="0.25">
      <c r="A65" s="51"/>
      <c r="B65" s="51"/>
      <c r="C65" s="51"/>
      <c r="D65" s="51"/>
      <c r="E65" s="51">
        <v>32322</v>
      </c>
      <c r="F65" s="51" t="s">
        <v>62</v>
      </c>
      <c r="G65" s="34">
        <v>20000</v>
      </c>
      <c r="H65" s="90" t="s">
        <v>332</v>
      </c>
      <c r="I65" s="34">
        <v>30000</v>
      </c>
    </row>
    <row r="66" spans="1:9" ht="30" x14ac:dyDescent="0.25">
      <c r="A66" s="51"/>
      <c r="B66" s="51"/>
      <c r="C66" s="51"/>
      <c r="D66" s="51"/>
      <c r="E66" s="51">
        <v>32323</v>
      </c>
      <c r="F66" s="48" t="s">
        <v>63</v>
      </c>
      <c r="G66" s="34">
        <v>30000</v>
      </c>
      <c r="H66" s="90" t="s">
        <v>329</v>
      </c>
      <c r="I66" s="34">
        <v>50000</v>
      </c>
    </row>
    <row r="67" spans="1:9" x14ac:dyDescent="0.25">
      <c r="A67" s="51"/>
      <c r="B67" s="51"/>
      <c r="C67" s="51"/>
      <c r="D67" s="51"/>
      <c r="E67" s="51">
        <v>32329</v>
      </c>
      <c r="F67" s="51" t="s">
        <v>64</v>
      </c>
      <c r="G67" s="34">
        <f>G68+G69+G70</f>
        <v>130000</v>
      </c>
      <c r="H67" s="90"/>
      <c r="I67" s="34">
        <f>I68+I69+I70</f>
        <v>170000</v>
      </c>
    </row>
    <row r="68" spans="1:9" x14ac:dyDescent="0.25">
      <c r="A68" s="51"/>
      <c r="B68" s="51"/>
      <c r="C68" s="51"/>
      <c r="D68" s="51"/>
      <c r="E68" s="65" t="s">
        <v>18</v>
      </c>
      <c r="F68" s="51" t="s">
        <v>65</v>
      </c>
      <c r="G68" s="34">
        <v>50000</v>
      </c>
      <c r="H68" s="90"/>
      <c r="I68" s="34">
        <v>50000</v>
      </c>
    </row>
    <row r="69" spans="1:9" x14ac:dyDescent="0.25">
      <c r="A69" s="51"/>
      <c r="B69" s="51"/>
      <c r="C69" s="51"/>
      <c r="D69" s="51"/>
      <c r="E69" s="65" t="s">
        <v>41</v>
      </c>
      <c r="F69" s="51" t="s">
        <v>66</v>
      </c>
      <c r="G69" s="34">
        <v>70000</v>
      </c>
      <c r="H69" s="90"/>
      <c r="I69" s="34">
        <v>70000</v>
      </c>
    </row>
    <row r="70" spans="1:9" x14ac:dyDescent="0.25">
      <c r="A70" s="51"/>
      <c r="B70" s="51"/>
      <c r="C70" s="51"/>
      <c r="D70" s="51"/>
      <c r="E70" s="65" t="s">
        <v>48</v>
      </c>
      <c r="F70" s="51" t="s">
        <v>67</v>
      </c>
      <c r="G70" s="34">
        <v>10000</v>
      </c>
      <c r="H70" s="90" t="s">
        <v>327</v>
      </c>
      <c r="I70" s="34">
        <v>50000</v>
      </c>
    </row>
    <row r="71" spans="1:9" x14ac:dyDescent="0.25">
      <c r="A71" s="64"/>
      <c r="B71" s="64"/>
      <c r="C71" s="64"/>
      <c r="D71" s="64">
        <v>3233</v>
      </c>
      <c r="E71" s="64"/>
      <c r="F71" s="64" t="s">
        <v>68</v>
      </c>
      <c r="G71" s="43">
        <f>G72+G73+G74+G75</f>
        <v>90000</v>
      </c>
      <c r="H71" s="97" t="s">
        <v>332</v>
      </c>
      <c r="I71" s="43">
        <f>I72+I73+I74+I75</f>
        <v>100000</v>
      </c>
    </row>
    <row r="72" spans="1:9" x14ac:dyDescent="0.25">
      <c r="A72" s="51"/>
      <c r="B72" s="51"/>
      <c r="C72" s="51"/>
      <c r="D72" s="51"/>
      <c r="E72" s="51">
        <v>32331</v>
      </c>
      <c r="F72" s="51" t="s">
        <v>69</v>
      </c>
      <c r="G72" s="34">
        <v>5000</v>
      </c>
      <c r="H72" s="90"/>
      <c r="I72" s="34">
        <v>5000</v>
      </c>
    </row>
    <row r="73" spans="1:9" x14ac:dyDescent="0.25">
      <c r="A73" s="51"/>
      <c r="B73" s="51"/>
      <c r="C73" s="51"/>
      <c r="D73" s="51"/>
      <c r="E73" s="51">
        <v>32332</v>
      </c>
      <c r="F73" s="51" t="s">
        <v>70</v>
      </c>
      <c r="G73" s="34">
        <v>20000</v>
      </c>
      <c r="H73" s="90"/>
      <c r="I73" s="34">
        <v>20000</v>
      </c>
    </row>
    <row r="74" spans="1:9" x14ac:dyDescent="0.25">
      <c r="A74" s="51"/>
      <c r="B74" s="51"/>
      <c r="C74" s="51"/>
      <c r="D74" s="51"/>
      <c r="E74" s="51">
        <v>32334</v>
      </c>
      <c r="F74" s="51" t="s">
        <v>71</v>
      </c>
      <c r="G74" s="34">
        <v>50000</v>
      </c>
      <c r="H74" s="90"/>
      <c r="I74" s="34">
        <v>50000</v>
      </c>
    </row>
    <row r="75" spans="1:9" x14ac:dyDescent="0.25">
      <c r="A75" s="51"/>
      <c r="B75" s="51"/>
      <c r="C75" s="51"/>
      <c r="D75" s="51"/>
      <c r="E75" s="51">
        <v>32339</v>
      </c>
      <c r="F75" s="51" t="s">
        <v>72</v>
      </c>
      <c r="G75" s="34">
        <v>15000</v>
      </c>
      <c r="H75" s="90" t="s">
        <v>332</v>
      </c>
      <c r="I75" s="34">
        <v>25000</v>
      </c>
    </row>
    <row r="76" spans="1:9" x14ac:dyDescent="0.25">
      <c r="A76" s="64"/>
      <c r="B76" s="64"/>
      <c r="C76" s="64"/>
      <c r="D76" s="64">
        <v>3234</v>
      </c>
      <c r="E76" s="64"/>
      <c r="F76" s="64" t="s">
        <v>73</v>
      </c>
      <c r="G76" s="43">
        <f>G78+G79+G80</f>
        <v>272000</v>
      </c>
      <c r="H76" s="97" t="s">
        <v>377</v>
      </c>
      <c r="I76" s="43">
        <f>I78+I79+I80+I77+I85+I86</f>
        <v>402000</v>
      </c>
    </row>
    <row r="77" spans="1:9" x14ac:dyDescent="0.25">
      <c r="A77" s="51"/>
      <c r="B77" s="51"/>
      <c r="C77" s="51"/>
      <c r="D77" s="51"/>
      <c r="E77" s="51">
        <v>32342</v>
      </c>
      <c r="F77" s="51" t="s">
        <v>363</v>
      </c>
      <c r="G77" s="34">
        <v>0</v>
      </c>
      <c r="H77" s="90" t="s">
        <v>352</v>
      </c>
      <c r="I77" s="34">
        <v>15000</v>
      </c>
    </row>
    <row r="78" spans="1:9" x14ac:dyDescent="0.25">
      <c r="A78" s="51"/>
      <c r="B78" s="51"/>
      <c r="C78" s="51"/>
      <c r="D78" s="51"/>
      <c r="E78" s="51">
        <v>32343</v>
      </c>
      <c r="F78" s="51" t="s">
        <v>74</v>
      </c>
      <c r="G78" s="34">
        <v>7000</v>
      </c>
      <c r="H78" s="90"/>
      <c r="I78" s="34">
        <v>7000</v>
      </c>
    </row>
    <row r="79" spans="1:9" x14ac:dyDescent="0.25">
      <c r="A79" s="51"/>
      <c r="B79" s="51"/>
      <c r="C79" s="51"/>
      <c r="D79" s="51"/>
      <c r="E79" s="51">
        <v>32344</v>
      </c>
      <c r="F79" s="51" t="s">
        <v>75</v>
      </c>
      <c r="G79" s="34">
        <v>5000</v>
      </c>
      <c r="H79" s="90"/>
      <c r="I79" s="34">
        <v>5000</v>
      </c>
    </row>
    <row r="80" spans="1:9" x14ac:dyDescent="0.25">
      <c r="A80" s="51"/>
      <c r="B80" s="51"/>
      <c r="C80" s="51"/>
      <c r="D80" s="51"/>
      <c r="E80" s="51">
        <v>32349</v>
      </c>
      <c r="F80" s="51" t="s">
        <v>76</v>
      </c>
      <c r="G80" s="34">
        <f>G81+G82+G83+G84</f>
        <v>260000</v>
      </c>
      <c r="H80" s="90"/>
      <c r="I80" s="34">
        <f>I81+I82+I83+I84</f>
        <v>355000</v>
      </c>
    </row>
    <row r="81" spans="1:9" x14ac:dyDescent="0.25">
      <c r="A81" s="51"/>
      <c r="B81" s="51"/>
      <c r="C81" s="51"/>
      <c r="D81" s="51"/>
      <c r="E81" s="51" t="s">
        <v>18</v>
      </c>
      <c r="F81" s="51" t="s">
        <v>78</v>
      </c>
      <c r="G81" s="34">
        <v>40000</v>
      </c>
      <c r="H81" s="90" t="s">
        <v>354</v>
      </c>
      <c r="I81" s="34">
        <v>100000</v>
      </c>
    </row>
    <row r="82" spans="1:9" x14ac:dyDescent="0.25">
      <c r="A82" s="51"/>
      <c r="B82" s="51"/>
      <c r="C82" s="51"/>
      <c r="D82" s="51"/>
      <c r="E82" s="51" t="s">
        <v>41</v>
      </c>
      <c r="F82" s="51" t="s">
        <v>79</v>
      </c>
      <c r="G82" s="34">
        <v>15000</v>
      </c>
      <c r="H82" s="90" t="s">
        <v>355</v>
      </c>
      <c r="I82" s="34">
        <v>50000</v>
      </c>
    </row>
    <row r="83" spans="1:9" x14ac:dyDescent="0.25">
      <c r="A83" s="51"/>
      <c r="B83" s="51"/>
      <c r="C83" s="51"/>
      <c r="D83" s="51"/>
      <c r="E83" s="51" t="s">
        <v>48</v>
      </c>
      <c r="F83" s="51" t="s">
        <v>80</v>
      </c>
      <c r="G83" s="34">
        <v>200000</v>
      </c>
      <c r="H83" s="90"/>
      <c r="I83" s="34">
        <v>200000</v>
      </c>
    </row>
    <row r="84" spans="1:9" x14ac:dyDescent="0.25">
      <c r="A84" s="51"/>
      <c r="B84" s="51"/>
      <c r="C84" s="51"/>
      <c r="D84" s="51"/>
      <c r="E84" s="51" t="s">
        <v>77</v>
      </c>
      <c r="F84" s="51" t="s">
        <v>81</v>
      </c>
      <c r="G84" s="34">
        <v>5000</v>
      </c>
      <c r="H84" s="90"/>
      <c r="I84" s="34">
        <v>5000</v>
      </c>
    </row>
    <row r="85" spans="1:9" x14ac:dyDescent="0.25">
      <c r="A85" s="51"/>
      <c r="B85" s="51"/>
      <c r="C85" s="51"/>
      <c r="D85" s="51"/>
      <c r="E85" s="51" t="s">
        <v>364</v>
      </c>
      <c r="F85" s="51" t="s">
        <v>345</v>
      </c>
      <c r="G85" s="34">
        <v>0</v>
      </c>
      <c r="H85" s="90" t="s">
        <v>332</v>
      </c>
      <c r="I85" s="34">
        <v>10000</v>
      </c>
    </row>
    <row r="86" spans="1:9" x14ac:dyDescent="0.25">
      <c r="A86" s="51"/>
      <c r="B86" s="51"/>
      <c r="C86" s="51"/>
      <c r="D86" s="51"/>
      <c r="E86" s="51" t="s">
        <v>286</v>
      </c>
      <c r="F86" s="51" t="s">
        <v>365</v>
      </c>
      <c r="G86" s="34">
        <v>0</v>
      </c>
      <c r="H86" s="90" t="s">
        <v>332</v>
      </c>
      <c r="I86" s="34">
        <v>10000</v>
      </c>
    </row>
    <row r="87" spans="1:9" x14ac:dyDescent="0.25">
      <c r="A87" s="64"/>
      <c r="B87" s="64"/>
      <c r="C87" s="64"/>
      <c r="D87" s="64">
        <v>3235</v>
      </c>
      <c r="E87" s="64"/>
      <c r="F87" s="64" t="s">
        <v>366</v>
      </c>
      <c r="G87" s="43">
        <f>G88</f>
        <v>0</v>
      </c>
      <c r="H87" s="97" t="s">
        <v>332</v>
      </c>
      <c r="I87" s="43">
        <f>I88</f>
        <v>10000</v>
      </c>
    </row>
    <row r="88" spans="1:9" x14ac:dyDescent="0.25">
      <c r="A88" s="51"/>
      <c r="B88" s="51"/>
      <c r="C88" s="51"/>
      <c r="D88" s="51"/>
      <c r="E88" s="51">
        <v>32359</v>
      </c>
      <c r="F88" s="51" t="s">
        <v>367</v>
      </c>
      <c r="G88" s="34">
        <v>0</v>
      </c>
      <c r="H88" s="90" t="s">
        <v>332</v>
      </c>
      <c r="I88" s="34">
        <v>10000</v>
      </c>
    </row>
    <row r="89" spans="1:9" x14ac:dyDescent="0.25">
      <c r="A89" s="64"/>
      <c r="B89" s="64"/>
      <c r="C89" s="64"/>
      <c r="D89" s="64">
        <v>3236</v>
      </c>
      <c r="E89" s="64"/>
      <c r="F89" s="64" t="s">
        <v>82</v>
      </c>
      <c r="G89" s="43">
        <f>G90+G91+G92+G93</f>
        <v>85000</v>
      </c>
      <c r="H89" s="97"/>
      <c r="I89" s="43">
        <f>I90+I91+I92+I93</f>
        <v>85000</v>
      </c>
    </row>
    <row r="90" spans="1:9" x14ac:dyDescent="0.25">
      <c r="A90" s="51"/>
      <c r="B90" s="51"/>
      <c r="C90" s="51"/>
      <c r="D90" s="51"/>
      <c r="E90" s="51">
        <v>32361</v>
      </c>
      <c r="F90" s="51" t="s">
        <v>83</v>
      </c>
      <c r="G90" s="34">
        <v>5000</v>
      </c>
      <c r="H90" s="90"/>
      <c r="I90" s="34">
        <v>5000</v>
      </c>
    </row>
    <row r="91" spans="1:9" x14ac:dyDescent="0.25">
      <c r="A91" s="51"/>
      <c r="B91" s="51"/>
      <c r="C91" s="51"/>
      <c r="D91" s="51"/>
      <c r="E91" s="51">
        <v>32362</v>
      </c>
      <c r="F91" s="51" t="s">
        <v>84</v>
      </c>
      <c r="G91" s="34">
        <v>20000</v>
      </c>
      <c r="H91" s="90"/>
      <c r="I91" s="34">
        <v>20000</v>
      </c>
    </row>
    <row r="92" spans="1:9" x14ac:dyDescent="0.25">
      <c r="A92" s="51"/>
      <c r="B92" s="51"/>
      <c r="C92" s="51"/>
      <c r="D92" s="51"/>
      <c r="E92" s="51">
        <v>32363</v>
      </c>
      <c r="F92" s="51" t="s">
        <v>85</v>
      </c>
      <c r="G92" s="34">
        <v>40000</v>
      </c>
      <c r="H92" s="90"/>
      <c r="I92" s="34">
        <v>40000</v>
      </c>
    </row>
    <row r="93" spans="1:9" ht="30" x14ac:dyDescent="0.25">
      <c r="A93" s="51"/>
      <c r="B93" s="51"/>
      <c r="C93" s="51"/>
      <c r="D93" s="51"/>
      <c r="E93" s="51">
        <v>32369</v>
      </c>
      <c r="F93" s="48" t="s">
        <v>86</v>
      </c>
      <c r="G93" s="34">
        <v>20000</v>
      </c>
      <c r="H93" s="90"/>
      <c r="I93" s="34">
        <v>20000</v>
      </c>
    </row>
    <row r="94" spans="1:9" x14ac:dyDescent="0.25">
      <c r="A94" s="64"/>
      <c r="B94" s="64"/>
      <c r="C94" s="64"/>
      <c r="D94" s="64">
        <v>3237</v>
      </c>
      <c r="E94" s="64"/>
      <c r="F94" s="64" t="s">
        <v>87</v>
      </c>
      <c r="G94" s="43">
        <f>G95+G96+G97+G98</f>
        <v>85000</v>
      </c>
      <c r="H94" s="97" t="s">
        <v>378</v>
      </c>
      <c r="I94" s="43">
        <f>I95+I96+I97+I98</f>
        <v>195000</v>
      </c>
    </row>
    <row r="95" spans="1:9" x14ac:dyDescent="0.25">
      <c r="A95" s="51"/>
      <c r="B95" s="51"/>
      <c r="C95" s="51"/>
      <c r="D95" s="51"/>
      <c r="E95" s="51">
        <v>32372</v>
      </c>
      <c r="F95" s="51" t="s">
        <v>88</v>
      </c>
      <c r="G95" s="34">
        <v>40000</v>
      </c>
      <c r="H95" s="90" t="s">
        <v>354</v>
      </c>
      <c r="I95" s="34">
        <v>100000</v>
      </c>
    </row>
    <row r="96" spans="1:9" x14ac:dyDescent="0.25">
      <c r="A96" s="51"/>
      <c r="B96" s="51"/>
      <c r="C96" s="51"/>
      <c r="D96" s="51"/>
      <c r="E96" s="51">
        <v>32373</v>
      </c>
      <c r="F96" s="51" t="s">
        <v>89</v>
      </c>
      <c r="G96" s="34">
        <v>20000</v>
      </c>
      <c r="H96" s="90" t="s">
        <v>331</v>
      </c>
      <c r="I96" s="34">
        <v>70000</v>
      </c>
    </row>
    <row r="97" spans="1:9" x14ac:dyDescent="0.25">
      <c r="A97" s="51"/>
      <c r="B97" s="51"/>
      <c r="C97" s="51"/>
      <c r="D97" s="51"/>
      <c r="E97" s="51">
        <v>32375</v>
      </c>
      <c r="F97" s="51" t="s">
        <v>90</v>
      </c>
      <c r="G97" s="34">
        <v>20000</v>
      </c>
      <c r="H97" s="90"/>
      <c r="I97" s="34">
        <v>20000</v>
      </c>
    </row>
    <row r="98" spans="1:9" x14ac:dyDescent="0.25">
      <c r="A98" s="51"/>
      <c r="B98" s="51"/>
      <c r="C98" s="51"/>
      <c r="D98" s="51"/>
      <c r="E98" s="51">
        <v>32379</v>
      </c>
      <c r="F98" s="51" t="s">
        <v>91</v>
      </c>
      <c r="G98" s="34">
        <v>5000</v>
      </c>
      <c r="H98" s="90"/>
      <c r="I98" s="34">
        <v>5000</v>
      </c>
    </row>
    <row r="99" spans="1:9" x14ac:dyDescent="0.25">
      <c r="A99" s="64"/>
      <c r="B99" s="64"/>
      <c r="C99" s="64"/>
      <c r="D99" s="64">
        <v>3238</v>
      </c>
      <c r="E99" s="64"/>
      <c r="F99" s="64" t="s">
        <v>92</v>
      </c>
      <c r="G99" s="43">
        <f>G100</f>
        <v>10000</v>
      </c>
      <c r="H99" s="97" t="s">
        <v>352</v>
      </c>
      <c r="I99" s="43">
        <f>I100</f>
        <v>25000</v>
      </c>
    </row>
    <row r="100" spans="1:9" x14ac:dyDescent="0.25">
      <c r="A100" s="51"/>
      <c r="B100" s="51"/>
      <c r="C100" s="51"/>
      <c r="D100" s="51"/>
      <c r="E100" s="51">
        <v>32389</v>
      </c>
      <c r="F100" s="51" t="s">
        <v>93</v>
      </c>
      <c r="G100" s="34">
        <v>10000</v>
      </c>
      <c r="H100" s="90" t="s">
        <v>352</v>
      </c>
      <c r="I100" s="34">
        <v>25000</v>
      </c>
    </row>
    <row r="101" spans="1:9" x14ac:dyDescent="0.25">
      <c r="A101" s="64"/>
      <c r="B101" s="64"/>
      <c r="C101" s="64"/>
      <c r="D101" s="64">
        <v>3239</v>
      </c>
      <c r="E101" s="64"/>
      <c r="F101" s="64" t="s">
        <v>94</v>
      </c>
      <c r="G101" s="43">
        <f>G102+G103</f>
        <v>20000</v>
      </c>
      <c r="H101" s="97" t="s">
        <v>327</v>
      </c>
      <c r="I101" s="43">
        <f>I102+I103</f>
        <v>60000</v>
      </c>
    </row>
    <row r="102" spans="1:9" x14ac:dyDescent="0.25">
      <c r="A102" s="51"/>
      <c r="B102" s="51"/>
      <c r="C102" s="51"/>
      <c r="D102" s="51"/>
      <c r="E102" s="51">
        <v>32394</v>
      </c>
      <c r="F102" s="51" t="s">
        <v>95</v>
      </c>
      <c r="G102" s="34">
        <v>20000</v>
      </c>
      <c r="H102" s="90"/>
      <c r="I102" s="34">
        <v>20000</v>
      </c>
    </row>
    <row r="103" spans="1:9" x14ac:dyDescent="0.25">
      <c r="A103" s="51"/>
      <c r="B103" s="51"/>
      <c r="C103" s="51"/>
      <c r="D103" s="51"/>
      <c r="E103" s="51">
        <v>32399</v>
      </c>
      <c r="F103" s="51" t="s">
        <v>368</v>
      </c>
      <c r="G103" s="34">
        <v>0</v>
      </c>
      <c r="H103" s="90" t="s">
        <v>327</v>
      </c>
      <c r="I103" s="34">
        <v>40000</v>
      </c>
    </row>
    <row r="104" spans="1:9" s="3" customFormat="1" x14ac:dyDescent="0.25">
      <c r="A104" s="63"/>
      <c r="B104" s="63"/>
      <c r="C104" s="63">
        <v>329</v>
      </c>
      <c r="D104" s="63"/>
      <c r="E104" s="63"/>
      <c r="F104" s="63" t="s">
        <v>96</v>
      </c>
      <c r="G104" s="35">
        <f>G105+G108+G111+G113+G117</f>
        <v>285000</v>
      </c>
      <c r="H104" s="96" t="s">
        <v>381</v>
      </c>
      <c r="I104" s="35">
        <f>I105+I108+I111+I113+I117</f>
        <v>375000</v>
      </c>
    </row>
    <row r="105" spans="1:9" x14ac:dyDescent="0.25">
      <c r="A105" s="64"/>
      <c r="B105" s="64"/>
      <c r="C105" s="64"/>
      <c r="D105" s="64">
        <v>3291</v>
      </c>
      <c r="E105" s="64"/>
      <c r="F105" s="64" t="s">
        <v>97</v>
      </c>
      <c r="G105" s="43">
        <f>G106+G107</f>
        <v>170000</v>
      </c>
      <c r="H105" s="97" t="s">
        <v>379</v>
      </c>
      <c r="I105" s="43">
        <f>I106+I107</f>
        <v>250000</v>
      </c>
    </row>
    <row r="106" spans="1:9" x14ac:dyDescent="0.25">
      <c r="A106" s="51"/>
      <c r="B106" s="51"/>
      <c r="C106" s="51"/>
      <c r="D106" s="51"/>
      <c r="E106" s="51">
        <v>32911</v>
      </c>
      <c r="F106" s="51" t="s">
        <v>98</v>
      </c>
      <c r="G106" s="34">
        <v>130000</v>
      </c>
      <c r="H106" s="90"/>
      <c r="I106" s="34">
        <v>130000</v>
      </c>
    </row>
    <row r="107" spans="1:9" x14ac:dyDescent="0.25">
      <c r="A107" s="51"/>
      <c r="B107" s="51"/>
      <c r="C107" s="51"/>
      <c r="D107" s="51"/>
      <c r="E107" s="51">
        <v>32912</v>
      </c>
      <c r="F107" s="51" t="s">
        <v>99</v>
      </c>
      <c r="G107" s="34">
        <v>40000</v>
      </c>
      <c r="H107" s="90" t="s">
        <v>356</v>
      </c>
      <c r="I107" s="34">
        <v>120000</v>
      </c>
    </row>
    <row r="108" spans="1:9" x14ac:dyDescent="0.25">
      <c r="A108" s="64"/>
      <c r="B108" s="64"/>
      <c r="C108" s="64"/>
      <c r="D108" s="64">
        <v>3292</v>
      </c>
      <c r="E108" s="64"/>
      <c r="F108" s="64" t="s">
        <v>100</v>
      </c>
      <c r="G108" s="43">
        <f>G109+G110</f>
        <v>30000</v>
      </c>
      <c r="H108" s="97"/>
      <c r="I108" s="43">
        <f>I109+I110</f>
        <v>30000</v>
      </c>
    </row>
    <row r="109" spans="1:9" x14ac:dyDescent="0.25">
      <c r="A109" s="51"/>
      <c r="B109" s="51"/>
      <c r="C109" s="51"/>
      <c r="D109" s="51"/>
      <c r="E109" s="51">
        <v>32921</v>
      </c>
      <c r="F109" s="51" t="s">
        <v>101</v>
      </c>
      <c r="G109" s="34">
        <v>20000</v>
      </c>
      <c r="H109" s="90"/>
      <c r="I109" s="34">
        <v>20000</v>
      </c>
    </row>
    <row r="110" spans="1:9" x14ac:dyDescent="0.25">
      <c r="A110" s="51"/>
      <c r="B110" s="51"/>
      <c r="C110" s="51"/>
      <c r="D110" s="51"/>
      <c r="E110" s="51">
        <v>32922</v>
      </c>
      <c r="F110" s="51" t="s">
        <v>102</v>
      </c>
      <c r="G110" s="34">
        <v>10000</v>
      </c>
      <c r="H110" s="90"/>
      <c r="I110" s="34">
        <v>10000</v>
      </c>
    </row>
    <row r="111" spans="1:9" x14ac:dyDescent="0.25">
      <c r="A111" s="64"/>
      <c r="B111" s="64"/>
      <c r="C111" s="64"/>
      <c r="D111" s="64">
        <v>3293</v>
      </c>
      <c r="E111" s="64"/>
      <c r="F111" s="64" t="s">
        <v>103</v>
      </c>
      <c r="G111" s="43">
        <f>G112</f>
        <v>30000</v>
      </c>
      <c r="H111" s="97"/>
      <c r="I111" s="43">
        <f>I112</f>
        <v>30000</v>
      </c>
    </row>
    <row r="112" spans="1:9" x14ac:dyDescent="0.25">
      <c r="A112" s="51"/>
      <c r="B112" s="51"/>
      <c r="C112" s="51"/>
      <c r="D112" s="51"/>
      <c r="E112" s="51">
        <v>32931</v>
      </c>
      <c r="F112" s="51" t="s">
        <v>103</v>
      </c>
      <c r="G112" s="34">
        <v>30000</v>
      </c>
      <c r="H112" s="90"/>
      <c r="I112" s="34">
        <v>30000</v>
      </c>
    </row>
    <row r="113" spans="1:9" x14ac:dyDescent="0.25">
      <c r="A113" s="64"/>
      <c r="B113" s="64"/>
      <c r="C113" s="64"/>
      <c r="D113" s="64">
        <v>3295</v>
      </c>
      <c r="E113" s="64"/>
      <c r="F113" s="64" t="s">
        <v>104</v>
      </c>
      <c r="G113" s="43">
        <f>G114+G115</f>
        <v>5000</v>
      </c>
      <c r="H113" s="97" t="s">
        <v>332</v>
      </c>
      <c r="I113" s="43">
        <v>15000</v>
      </c>
    </row>
    <row r="114" spans="1:9" x14ac:dyDescent="0.25">
      <c r="A114" s="51"/>
      <c r="B114" s="51"/>
      <c r="C114" s="51"/>
      <c r="D114" s="51"/>
      <c r="E114" s="51">
        <v>32952</v>
      </c>
      <c r="F114" s="51" t="s">
        <v>105</v>
      </c>
      <c r="G114" s="34">
        <v>2000</v>
      </c>
      <c r="H114" s="90"/>
      <c r="I114" s="34">
        <v>2000</v>
      </c>
    </row>
    <row r="115" spans="1:9" x14ac:dyDescent="0.25">
      <c r="A115" s="51"/>
      <c r="B115" s="51"/>
      <c r="C115" s="51"/>
      <c r="D115" s="51"/>
      <c r="E115" s="51">
        <v>32954</v>
      </c>
      <c r="F115" s="51" t="s">
        <v>106</v>
      </c>
      <c r="G115" s="34">
        <v>3000</v>
      </c>
      <c r="H115" s="90"/>
      <c r="I115" s="34">
        <v>3000</v>
      </c>
    </row>
    <row r="116" spans="1:9" x14ac:dyDescent="0.25">
      <c r="A116" s="51"/>
      <c r="B116" s="51"/>
      <c r="C116" s="51"/>
      <c r="D116" s="51"/>
      <c r="E116" s="51">
        <v>32959</v>
      </c>
      <c r="F116" s="51" t="s">
        <v>369</v>
      </c>
      <c r="G116" s="34">
        <v>0</v>
      </c>
      <c r="H116" s="90" t="s">
        <v>332</v>
      </c>
      <c r="I116" s="34">
        <v>10000</v>
      </c>
    </row>
    <row r="117" spans="1:9" x14ac:dyDescent="0.25">
      <c r="A117" s="64"/>
      <c r="B117" s="64"/>
      <c r="C117" s="64"/>
      <c r="D117" s="64">
        <v>3299</v>
      </c>
      <c r="E117" s="64"/>
      <c r="F117" s="64" t="s">
        <v>107</v>
      </c>
      <c r="G117" s="43">
        <f>G118+G119</f>
        <v>50000</v>
      </c>
      <c r="H117" s="97"/>
      <c r="I117" s="43">
        <f>I118+I119</f>
        <v>50000</v>
      </c>
    </row>
    <row r="118" spans="1:9" x14ac:dyDescent="0.25">
      <c r="A118" s="51"/>
      <c r="B118" s="51"/>
      <c r="C118" s="51"/>
      <c r="D118" s="51"/>
      <c r="E118" s="51">
        <v>32991</v>
      </c>
      <c r="F118" s="51" t="s">
        <v>108</v>
      </c>
      <c r="G118" s="34">
        <v>10000</v>
      </c>
      <c r="H118" s="90"/>
      <c r="I118" s="34">
        <v>10000</v>
      </c>
    </row>
    <row r="119" spans="1:9" x14ac:dyDescent="0.25">
      <c r="A119" s="51"/>
      <c r="B119" s="51"/>
      <c r="C119" s="51"/>
      <c r="D119" s="51"/>
      <c r="E119" s="51">
        <v>32999</v>
      </c>
      <c r="F119" s="51" t="s">
        <v>96</v>
      </c>
      <c r="G119" s="34">
        <f>G120</f>
        <v>40000</v>
      </c>
      <c r="H119" s="90"/>
      <c r="I119" s="34">
        <f>I120</f>
        <v>40000</v>
      </c>
    </row>
    <row r="120" spans="1:9" x14ac:dyDescent="0.25">
      <c r="A120" s="51"/>
      <c r="B120" s="51"/>
      <c r="C120" s="51"/>
      <c r="D120" s="51"/>
      <c r="E120" s="65" t="s">
        <v>18</v>
      </c>
      <c r="F120" s="51" t="s">
        <v>109</v>
      </c>
      <c r="G120" s="34">
        <v>40000</v>
      </c>
      <c r="H120" s="90"/>
      <c r="I120" s="34">
        <v>40000</v>
      </c>
    </row>
    <row r="121" spans="1:9" s="4" customFormat="1" ht="15.75" x14ac:dyDescent="0.25">
      <c r="A121" s="55"/>
      <c r="B121" s="55">
        <v>34</v>
      </c>
      <c r="C121" s="55"/>
      <c r="D121" s="55"/>
      <c r="E121" s="55"/>
      <c r="F121" s="55" t="s">
        <v>110</v>
      </c>
      <c r="G121" s="56">
        <f>G122</f>
        <v>94000</v>
      </c>
      <c r="H121" s="92" t="s">
        <v>321</v>
      </c>
      <c r="I121" s="56">
        <f>I122</f>
        <v>64000</v>
      </c>
    </row>
    <row r="122" spans="1:9" s="3" customFormat="1" x14ac:dyDescent="0.25">
      <c r="A122" s="63"/>
      <c r="B122" s="63"/>
      <c r="C122" s="63">
        <v>343</v>
      </c>
      <c r="D122" s="63"/>
      <c r="E122" s="63"/>
      <c r="F122" s="63" t="s">
        <v>111</v>
      </c>
      <c r="G122" s="35">
        <f>G123+G126</f>
        <v>94000</v>
      </c>
      <c r="H122" s="96" t="s">
        <v>321</v>
      </c>
      <c r="I122" s="35">
        <f>I123+I126</f>
        <v>64000</v>
      </c>
    </row>
    <row r="123" spans="1:9" x14ac:dyDescent="0.25">
      <c r="A123" s="64"/>
      <c r="B123" s="64"/>
      <c r="C123" s="64"/>
      <c r="D123" s="64">
        <v>3431</v>
      </c>
      <c r="E123" s="64"/>
      <c r="F123" s="64" t="s">
        <v>112</v>
      </c>
      <c r="G123" s="43">
        <f>G124+G125</f>
        <v>35000</v>
      </c>
      <c r="H123" s="97"/>
      <c r="I123" s="43">
        <f>I124+I125</f>
        <v>35000</v>
      </c>
    </row>
    <row r="124" spans="1:9" x14ac:dyDescent="0.25">
      <c r="A124" s="51"/>
      <c r="B124" s="51"/>
      <c r="C124" s="51"/>
      <c r="D124" s="51"/>
      <c r="E124" s="51">
        <v>34311</v>
      </c>
      <c r="F124" s="51" t="s">
        <v>113</v>
      </c>
      <c r="G124" s="34">
        <v>15000</v>
      </c>
      <c r="H124" s="90"/>
      <c r="I124" s="34">
        <v>15000</v>
      </c>
    </row>
    <row r="125" spans="1:9" x14ac:dyDescent="0.25">
      <c r="A125" s="51"/>
      <c r="B125" s="51"/>
      <c r="C125" s="51"/>
      <c r="D125" s="51"/>
      <c r="E125" s="51">
        <v>34312</v>
      </c>
      <c r="F125" s="51" t="s">
        <v>114</v>
      </c>
      <c r="G125" s="34">
        <v>20000</v>
      </c>
      <c r="H125" s="90"/>
      <c r="I125" s="34">
        <v>20000</v>
      </c>
    </row>
    <row r="126" spans="1:9" x14ac:dyDescent="0.25">
      <c r="A126" s="64"/>
      <c r="B126" s="64"/>
      <c r="C126" s="64"/>
      <c r="D126" s="64">
        <v>3434</v>
      </c>
      <c r="E126" s="64"/>
      <c r="F126" s="64" t="s">
        <v>115</v>
      </c>
      <c r="G126" s="43">
        <f>G127</f>
        <v>59000</v>
      </c>
      <c r="H126" s="97" t="s">
        <v>321</v>
      </c>
      <c r="I126" s="43">
        <f>I127</f>
        <v>29000</v>
      </c>
    </row>
    <row r="127" spans="1:9" x14ac:dyDescent="0.25">
      <c r="A127" s="51"/>
      <c r="B127" s="51"/>
      <c r="C127" s="51"/>
      <c r="D127" s="51"/>
      <c r="E127" s="51">
        <v>34349</v>
      </c>
      <c r="F127" s="51" t="s">
        <v>116</v>
      </c>
      <c r="G127" s="34">
        <f>G128+G129+G130</f>
        <v>59000</v>
      </c>
      <c r="H127" s="90"/>
      <c r="I127" s="34">
        <f>I128+I129+I130</f>
        <v>29000</v>
      </c>
    </row>
    <row r="128" spans="1:9" x14ac:dyDescent="0.25">
      <c r="A128" s="51"/>
      <c r="B128" s="51"/>
      <c r="C128" s="51"/>
      <c r="D128" s="51"/>
      <c r="E128" s="65" t="s">
        <v>18</v>
      </c>
      <c r="F128" s="51" t="s">
        <v>117</v>
      </c>
      <c r="G128" s="34">
        <v>50000</v>
      </c>
      <c r="H128" s="90" t="s">
        <v>321</v>
      </c>
      <c r="I128" s="34">
        <v>20000</v>
      </c>
    </row>
    <row r="129" spans="1:9" x14ac:dyDescent="0.25">
      <c r="A129" s="51"/>
      <c r="B129" s="51"/>
      <c r="C129" s="51"/>
      <c r="D129" s="51"/>
      <c r="E129" s="65" t="s">
        <v>41</v>
      </c>
      <c r="F129" s="51" t="s">
        <v>118</v>
      </c>
      <c r="G129" s="34">
        <v>2000</v>
      </c>
      <c r="H129" s="90"/>
      <c r="I129" s="34">
        <v>2000</v>
      </c>
    </row>
    <row r="130" spans="1:9" x14ac:dyDescent="0.25">
      <c r="A130" s="51"/>
      <c r="B130" s="51"/>
      <c r="C130" s="51"/>
      <c r="D130" s="51"/>
      <c r="E130" s="65" t="s">
        <v>48</v>
      </c>
      <c r="F130" s="51" t="s">
        <v>273</v>
      </c>
      <c r="G130" s="34">
        <v>7000</v>
      </c>
      <c r="H130" s="90"/>
      <c r="I130" s="34">
        <v>7000</v>
      </c>
    </row>
    <row r="131" spans="1:9" s="4" customFormat="1" ht="15.75" x14ac:dyDescent="0.25">
      <c r="A131" s="55"/>
      <c r="B131" s="55">
        <v>37</v>
      </c>
      <c r="C131" s="55"/>
      <c r="D131" s="55"/>
      <c r="E131" s="55"/>
      <c r="F131" s="55" t="s">
        <v>119</v>
      </c>
      <c r="G131" s="56">
        <f>G132</f>
        <v>390000</v>
      </c>
      <c r="H131" s="92" t="s">
        <v>381</v>
      </c>
      <c r="I131" s="56">
        <f>I132</f>
        <v>480000</v>
      </c>
    </row>
    <row r="132" spans="1:9" s="3" customFormat="1" x14ac:dyDescent="0.25">
      <c r="A132" s="63"/>
      <c r="B132" s="63"/>
      <c r="C132" s="63">
        <v>372</v>
      </c>
      <c r="D132" s="63"/>
      <c r="E132" s="63"/>
      <c r="F132" s="63" t="s">
        <v>120</v>
      </c>
      <c r="G132" s="35">
        <f>G133+G138</f>
        <v>390000</v>
      </c>
      <c r="H132" s="96"/>
      <c r="I132" s="35">
        <f>I133+I138</f>
        <v>480000</v>
      </c>
    </row>
    <row r="133" spans="1:9" x14ac:dyDescent="0.25">
      <c r="A133" s="64"/>
      <c r="B133" s="64"/>
      <c r="C133" s="64"/>
      <c r="D133" s="64">
        <v>3721</v>
      </c>
      <c r="E133" s="64"/>
      <c r="F133" s="64" t="s">
        <v>121</v>
      </c>
      <c r="G133" s="43">
        <f>G134+G135</f>
        <v>130000</v>
      </c>
      <c r="H133" s="97"/>
      <c r="I133" s="43">
        <f>I134+I135</f>
        <v>130000</v>
      </c>
    </row>
    <row r="134" spans="1:9" x14ac:dyDescent="0.25">
      <c r="A134" s="51"/>
      <c r="B134" s="51"/>
      <c r="C134" s="51"/>
      <c r="D134" s="51"/>
      <c r="E134" s="51">
        <v>37217</v>
      </c>
      <c r="F134" s="51" t="s">
        <v>122</v>
      </c>
      <c r="G134" s="34">
        <v>50000</v>
      </c>
      <c r="H134" s="90"/>
      <c r="I134" s="34">
        <v>50000</v>
      </c>
    </row>
    <row r="135" spans="1:9" x14ac:dyDescent="0.25">
      <c r="A135" s="51"/>
      <c r="B135" s="51"/>
      <c r="C135" s="51"/>
      <c r="D135" s="51"/>
      <c r="E135" s="51">
        <v>37219</v>
      </c>
      <c r="F135" s="51" t="s">
        <v>123</v>
      </c>
      <c r="G135" s="34">
        <f>G136+G137</f>
        <v>80000</v>
      </c>
      <c r="H135" s="90"/>
      <c r="I135" s="34">
        <f>I136+I137</f>
        <v>80000</v>
      </c>
    </row>
    <row r="136" spans="1:9" x14ac:dyDescent="0.25">
      <c r="A136" s="51"/>
      <c r="B136" s="51"/>
      <c r="C136" s="51"/>
      <c r="D136" s="51"/>
      <c r="E136" s="51" t="s">
        <v>18</v>
      </c>
      <c r="F136" s="51" t="s">
        <v>124</v>
      </c>
      <c r="G136" s="34">
        <v>70000</v>
      </c>
      <c r="H136" s="90"/>
      <c r="I136" s="34">
        <v>70000</v>
      </c>
    </row>
    <row r="137" spans="1:9" x14ac:dyDescent="0.25">
      <c r="A137" s="51"/>
      <c r="B137" s="51"/>
      <c r="C137" s="51"/>
      <c r="D137" s="51"/>
      <c r="E137" s="51" t="s">
        <v>41</v>
      </c>
      <c r="F137" s="51" t="s">
        <v>125</v>
      </c>
      <c r="G137" s="34">
        <v>10000</v>
      </c>
      <c r="H137" s="90"/>
      <c r="I137" s="34">
        <v>10000</v>
      </c>
    </row>
    <row r="138" spans="1:9" x14ac:dyDescent="0.25">
      <c r="A138" s="64"/>
      <c r="B138" s="64"/>
      <c r="C138" s="64"/>
      <c r="D138" s="64">
        <v>3722</v>
      </c>
      <c r="E138" s="64"/>
      <c r="F138" s="64" t="s">
        <v>126</v>
      </c>
      <c r="G138" s="43">
        <f>G139+G140</f>
        <v>260000</v>
      </c>
      <c r="H138" s="97" t="s">
        <v>381</v>
      </c>
      <c r="I138" s="43">
        <f>I139+I140</f>
        <v>350000</v>
      </c>
    </row>
    <row r="139" spans="1:9" x14ac:dyDescent="0.25">
      <c r="A139" s="51"/>
      <c r="B139" s="51"/>
      <c r="C139" s="51"/>
      <c r="D139" s="51"/>
      <c r="E139" s="51">
        <v>37221</v>
      </c>
      <c r="F139" s="51" t="s">
        <v>127</v>
      </c>
      <c r="G139" s="34">
        <v>60000</v>
      </c>
      <c r="H139" s="90"/>
      <c r="I139" s="34">
        <v>60000</v>
      </c>
    </row>
    <row r="140" spans="1:9" x14ac:dyDescent="0.25">
      <c r="A140" s="51"/>
      <c r="B140" s="51"/>
      <c r="C140" s="51"/>
      <c r="D140" s="51"/>
      <c r="E140" s="51">
        <v>37229</v>
      </c>
      <c r="F140" s="51" t="s">
        <v>128</v>
      </c>
      <c r="G140" s="34">
        <f>G141+G142</f>
        <v>200000</v>
      </c>
      <c r="H140" s="90" t="s">
        <v>381</v>
      </c>
      <c r="I140" s="34">
        <f>I141+I142+I143</f>
        <v>290000</v>
      </c>
    </row>
    <row r="141" spans="1:9" x14ac:dyDescent="0.25">
      <c r="A141" s="51"/>
      <c r="B141" s="51"/>
      <c r="C141" s="51"/>
      <c r="D141" s="51"/>
      <c r="E141" s="65" t="s">
        <v>18</v>
      </c>
      <c r="F141" s="51" t="s">
        <v>129</v>
      </c>
      <c r="G141" s="34">
        <v>60000</v>
      </c>
      <c r="H141" s="90"/>
      <c r="I141" s="34">
        <v>60000</v>
      </c>
    </row>
    <row r="142" spans="1:9" x14ac:dyDescent="0.25">
      <c r="A142" s="51"/>
      <c r="B142" s="51"/>
      <c r="C142" s="51"/>
      <c r="D142" s="51"/>
      <c r="E142" s="65" t="s">
        <v>41</v>
      </c>
      <c r="F142" s="51" t="s">
        <v>130</v>
      </c>
      <c r="G142" s="34">
        <v>140000</v>
      </c>
      <c r="H142" s="90"/>
      <c r="I142" s="34">
        <v>140000</v>
      </c>
    </row>
    <row r="143" spans="1:9" x14ac:dyDescent="0.25">
      <c r="A143" s="51"/>
      <c r="B143" s="51"/>
      <c r="C143" s="51"/>
      <c r="D143" s="51"/>
      <c r="E143" s="65" t="s">
        <v>48</v>
      </c>
      <c r="F143" s="51" t="s">
        <v>388</v>
      </c>
      <c r="G143" s="34">
        <v>0</v>
      </c>
      <c r="H143" s="90" t="s">
        <v>381</v>
      </c>
      <c r="I143" s="34">
        <v>90000</v>
      </c>
    </row>
    <row r="144" spans="1:9" s="4" customFormat="1" ht="15.75" x14ac:dyDescent="0.25">
      <c r="A144" s="55"/>
      <c r="B144" s="55">
        <v>38</v>
      </c>
      <c r="C144" s="55"/>
      <c r="D144" s="55"/>
      <c r="E144" s="55"/>
      <c r="F144" s="55" t="s">
        <v>131</v>
      </c>
      <c r="G144" s="56">
        <f>G145+G165</f>
        <v>612000</v>
      </c>
      <c r="H144" s="92">
        <v>26000</v>
      </c>
      <c r="I144" s="56">
        <f>I145+I165</f>
        <v>638000</v>
      </c>
    </row>
    <row r="145" spans="1:9" s="3" customFormat="1" x14ac:dyDescent="0.25">
      <c r="A145" s="63"/>
      <c r="B145" s="63"/>
      <c r="C145" s="63">
        <v>381</v>
      </c>
      <c r="D145" s="63"/>
      <c r="E145" s="63"/>
      <c r="F145" s="63" t="s">
        <v>132</v>
      </c>
      <c r="G145" s="35">
        <f>G146</f>
        <v>562000</v>
      </c>
      <c r="H145" s="96">
        <v>26000</v>
      </c>
      <c r="I145" s="35">
        <f>I146</f>
        <v>588000</v>
      </c>
    </row>
    <row r="146" spans="1:9" x14ac:dyDescent="0.25">
      <c r="A146" s="64"/>
      <c r="B146" s="64"/>
      <c r="C146" s="64"/>
      <c r="D146" s="64">
        <v>3811</v>
      </c>
      <c r="E146" s="64"/>
      <c r="F146" s="64" t="s">
        <v>133</v>
      </c>
      <c r="G146" s="43">
        <f>G147+G148+G149+G150+G151</f>
        <v>562000</v>
      </c>
      <c r="H146" s="97">
        <v>26000</v>
      </c>
      <c r="I146" s="43">
        <f>I147+I148+I149+I150+I151</f>
        <v>588000</v>
      </c>
    </row>
    <row r="147" spans="1:9" x14ac:dyDescent="0.25">
      <c r="A147" s="51"/>
      <c r="B147" s="51"/>
      <c r="C147" s="51"/>
      <c r="D147" s="51"/>
      <c r="E147" s="51">
        <v>38112</v>
      </c>
      <c r="F147" s="51" t="s">
        <v>187</v>
      </c>
      <c r="G147" s="34">
        <v>10000</v>
      </c>
      <c r="H147" s="68" t="s">
        <v>402</v>
      </c>
      <c r="I147" s="34">
        <v>15000</v>
      </c>
    </row>
    <row r="148" spans="1:9" x14ac:dyDescent="0.25">
      <c r="A148" s="51"/>
      <c r="B148" s="51"/>
      <c r="C148" s="51"/>
      <c r="D148" s="51"/>
      <c r="E148" s="51">
        <v>38113</v>
      </c>
      <c r="F148" s="51" t="s">
        <v>188</v>
      </c>
      <c r="G148" s="34">
        <v>10000</v>
      </c>
      <c r="H148" s="90"/>
      <c r="I148" s="34">
        <v>10000</v>
      </c>
    </row>
    <row r="149" spans="1:9" x14ac:dyDescent="0.25">
      <c r="A149" s="51"/>
      <c r="B149" s="51"/>
      <c r="C149" s="51"/>
      <c r="D149" s="51"/>
      <c r="E149" s="51">
        <v>38114</v>
      </c>
      <c r="F149" s="51" t="s">
        <v>189</v>
      </c>
      <c r="G149" s="34">
        <v>20000</v>
      </c>
      <c r="H149" s="90"/>
      <c r="I149" s="34">
        <v>20000</v>
      </c>
    </row>
    <row r="150" spans="1:9" x14ac:dyDescent="0.25">
      <c r="A150" s="51"/>
      <c r="B150" s="51"/>
      <c r="C150" s="51"/>
      <c r="D150" s="51"/>
      <c r="E150" s="51">
        <v>38115</v>
      </c>
      <c r="F150" s="51" t="s">
        <v>190</v>
      </c>
      <c r="G150" s="34">
        <v>100000</v>
      </c>
      <c r="H150" s="90" t="s">
        <v>397</v>
      </c>
      <c r="I150" s="34">
        <v>125000</v>
      </c>
    </row>
    <row r="151" spans="1:9" x14ac:dyDescent="0.25">
      <c r="A151" s="51"/>
      <c r="B151" s="51"/>
      <c r="C151" s="51"/>
      <c r="D151" s="51"/>
      <c r="E151" s="51">
        <v>38119</v>
      </c>
      <c r="F151" s="51" t="s">
        <v>191</v>
      </c>
      <c r="G151" s="34">
        <f>G152+G153</f>
        <v>422000</v>
      </c>
      <c r="H151" s="90"/>
      <c r="I151" s="34">
        <f>I152+I153</f>
        <v>418000</v>
      </c>
    </row>
    <row r="152" spans="1:9" x14ac:dyDescent="0.25">
      <c r="A152" s="51"/>
      <c r="B152" s="51"/>
      <c r="C152" s="51"/>
      <c r="D152" s="51"/>
      <c r="E152" s="51" t="s">
        <v>18</v>
      </c>
      <c r="F152" s="51" t="s">
        <v>140</v>
      </c>
      <c r="G152" s="34">
        <v>70000</v>
      </c>
      <c r="H152" s="90"/>
      <c r="I152" s="34">
        <v>70000</v>
      </c>
    </row>
    <row r="153" spans="1:9" x14ac:dyDescent="0.25">
      <c r="A153" s="51"/>
      <c r="B153" s="51"/>
      <c r="C153" s="51"/>
      <c r="D153" s="51"/>
      <c r="E153" s="51" t="s">
        <v>41</v>
      </c>
      <c r="F153" s="51" t="s">
        <v>141</v>
      </c>
      <c r="G153" s="34">
        <f>G154+G155+G156+G157+G158+G159+G160+G161+G162+G163</f>
        <v>352000</v>
      </c>
      <c r="H153" s="90"/>
      <c r="I153" s="34">
        <f>I154+I155+I156+I157+I158+I159+I160+I161+I162+I163+I164</f>
        <v>348000</v>
      </c>
    </row>
    <row r="154" spans="1:9" x14ac:dyDescent="0.25">
      <c r="A154" s="51"/>
      <c r="B154" s="51"/>
      <c r="C154" s="51"/>
      <c r="D154" s="51"/>
      <c r="E154" s="51" t="s">
        <v>134</v>
      </c>
      <c r="F154" s="51" t="s">
        <v>142</v>
      </c>
      <c r="G154" s="34">
        <v>10000</v>
      </c>
      <c r="H154" s="90"/>
      <c r="I154" s="34">
        <v>10000</v>
      </c>
    </row>
    <row r="155" spans="1:9" x14ac:dyDescent="0.25">
      <c r="A155" s="51"/>
      <c r="B155" s="51"/>
      <c r="C155" s="51"/>
      <c r="D155" s="51"/>
      <c r="E155" s="51" t="s">
        <v>135</v>
      </c>
      <c r="F155" s="51" t="s">
        <v>143</v>
      </c>
      <c r="G155" s="34">
        <v>10000</v>
      </c>
      <c r="H155" s="90"/>
      <c r="I155" s="34">
        <v>10000</v>
      </c>
    </row>
    <row r="156" spans="1:9" x14ac:dyDescent="0.25">
      <c r="A156" s="51"/>
      <c r="B156" s="51"/>
      <c r="C156" s="51"/>
      <c r="D156" s="51"/>
      <c r="E156" s="51" t="s">
        <v>136</v>
      </c>
      <c r="F156" s="51" t="s">
        <v>144</v>
      </c>
      <c r="G156" s="34">
        <v>250000</v>
      </c>
      <c r="H156" s="90"/>
      <c r="I156" s="34">
        <v>250000</v>
      </c>
    </row>
    <row r="157" spans="1:9" x14ac:dyDescent="0.25">
      <c r="A157" s="51"/>
      <c r="B157" s="51"/>
      <c r="C157" s="51"/>
      <c r="D157" s="51"/>
      <c r="E157" s="51" t="s">
        <v>137</v>
      </c>
      <c r="F157" s="51" t="s">
        <v>145</v>
      </c>
      <c r="G157" s="34">
        <v>25000</v>
      </c>
      <c r="H157" s="90"/>
      <c r="I157" s="34">
        <v>25000</v>
      </c>
    </row>
    <row r="158" spans="1:9" x14ac:dyDescent="0.25">
      <c r="A158" s="51"/>
      <c r="B158" s="51"/>
      <c r="C158" s="51"/>
      <c r="D158" s="51"/>
      <c r="E158" s="51" t="s">
        <v>138</v>
      </c>
      <c r="F158" s="51" t="s">
        <v>146</v>
      </c>
      <c r="G158" s="34">
        <v>20000</v>
      </c>
      <c r="H158" s="90"/>
      <c r="I158" s="34">
        <v>20000</v>
      </c>
    </row>
    <row r="159" spans="1:9" x14ac:dyDescent="0.25">
      <c r="A159" s="51"/>
      <c r="B159" s="51"/>
      <c r="C159" s="51"/>
      <c r="D159" s="51"/>
      <c r="E159" s="51" t="s">
        <v>139</v>
      </c>
      <c r="F159" s="51" t="s">
        <v>147</v>
      </c>
      <c r="G159" s="34">
        <v>15000</v>
      </c>
      <c r="H159" s="90"/>
      <c r="I159" s="34">
        <v>15000</v>
      </c>
    </row>
    <row r="160" spans="1:9" x14ac:dyDescent="0.25">
      <c r="A160" s="51"/>
      <c r="B160" s="51"/>
      <c r="C160" s="51"/>
      <c r="D160" s="51"/>
      <c r="E160" s="51" t="s">
        <v>152</v>
      </c>
      <c r="F160" s="51" t="s">
        <v>148</v>
      </c>
      <c r="G160" s="34">
        <v>5000</v>
      </c>
      <c r="H160" s="90"/>
      <c r="I160" s="34">
        <v>5000</v>
      </c>
    </row>
    <row r="161" spans="1:9" x14ac:dyDescent="0.25">
      <c r="A161" s="51"/>
      <c r="B161" s="51"/>
      <c r="C161" s="51"/>
      <c r="D161" s="51"/>
      <c r="E161" s="51" t="s">
        <v>153</v>
      </c>
      <c r="F161" s="51" t="s">
        <v>149</v>
      </c>
      <c r="G161" s="34">
        <v>7000</v>
      </c>
      <c r="H161" s="90"/>
      <c r="I161" s="34">
        <v>7000</v>
      </c>
    </row>
    <row r="162" spans="1:9" x14ac:dyDescent="0.25">
      <c r="A162" s="51"/>
      <c r="B162" s="51"/>
      <c r="C162" s="51"/>
      <c r="D162" s="51"/>
      <c r="E162" s="51" t="s">
        <v>280</v>
      </c>
      <c r="F162" s="51" t="s">
        <v>150</v>
      </c>
      <c r="G162" s="34">
        <v>5000</v>
      </c>
      <c r="H162" s="90" t="s">
        <v>320</v>
      </c>
      <c r="I162" s="34">
        <v>0</v>
      </c>
    </row>
    <row r="163" spans="1:9" x14ac:dyDescent="0.25">
      <c r="A163" s="51"/>
      <c r="B163" s="51"/>
      <c r="C163" s="51"/>
      <c r="D163" s="51"/>
      <c r="E163" s="51" t="s">
        <v>281</v>
      </c>
      <c r="F163" s="51" t="s">
        <v>151</v>
      </c>
      <c r="G163" s="34">
        <v>5000</v>
      </c>
      <c r="H163" s="90"/>
      <c r="I163" s="34">
        <v>5000</v>
      </c>
    </row>
    <row r="164" spans="1:9" x14ac:dyDescent="0.25">
      <c r="A164" s="51"/>
      <c r="B164" s="51"/>
      <c r="C164" s="51"/>
      <c r="D164" s="51"/>
      <c r="E164" s="51" t="s">
        <v>391</v>
      </c>
      <c r="F164" s="51" t="s">
        <v>392</v>
      </c>
      <c r="G164" s="34">
        <v>0</v>
      </c>
      <c r="H164" s="90" t="s">
        <v>393</v>
      </c>
      <c r="I164" s="34">
        <v>1000</v>
      </c>
    </row>
    <row r="165" spans="1:9" s="3" customFormat="1" x14ac:dyDescent="0.25">
      <c r="A165" s="63"/>
      <c r="B165" s="63"/>
      <c r="C165" s="63">
        <v>383</v>
      </c>
      <c r="D165" s="63"/>
      <c r="E165" s="63"/>
      <c r="F165" s="63" t="s">
        <v>154</v>
      </c>
      <c r="G165" s="35">
        <f t="shared" ref="G165:I166" si="1">G166</f>
        <v>50000</v>
      </c>
      <c r="H165" s="96"/>
      <c r="I165" s="35">
        <f t="shared" si="1"/>
        <v>50000</v>
      </c>
    </row>
    <row r="166" spans="1:9" x14ac:dyDescent="0.25">
      <c r="A166" s="64"/>
      <c r="B166" s="64"/>
      <c r="C166" s="64"/>
      <c r="D166" s="64">
        <v>3831</v>
      </c>
      <c r="E166" s="64"/>
      <c r="F166" s="64" t="s">
        <v>155</v>
      </c>
      <c r="G166" s="43">
        <f t="shared" si="1"/>
        <v>50000</v>
      </c>
      <c r="H166" s="97"/>
      <c r="I166" s="43">
        <f t="shared" si="1"/>
        <v>50000</v>
      </c>
    </row>
    <row r="167" spans="1:9" x14ac:dyDescent="0.25">
      <c r="A167" s="51"/>
      <c r="B167" s="51"/>
      <c r="C167" s="51"/>
      <c r="D167" s="51"/>
      <c r="E167" s="51">
        <v>38319</v>
      </c>
      <c r="F167" s="51" t="s">
        <v>156</v>
      </c>
      <c r="G167" s="34">
        <v>50000</v>
      </c>
      <c r="H167" s="90"/>
      <c r="I167" s="34">
        <v>50000</v>
      </c>
    </row>
    <row r="168" spans="1:9" s="2" customFormat="1" ht="18.75" x14ac:dyDescent="0.3">
      <c r="A168" s="53">
        <v>4</v>
      </c>
      <c r="B168" s="53"/>
      <c r="C168" s="53"/>
      <c r="D168" s="53"/>
      <c r="E168" s="53"/>
      <c r="F168" s="53" t="s">
        <v>157</v>
      </c>
      <c r="G168" s="54">
        <f>G169+G176+G210</f>
        <v>9100000</v>
      </c>
      <c r="H168" s="91">
        <f>H169+H176</f>
        <v>930000</v>
      </c>
      <c r="I168" s="54">
        <f>I169+I176+I210</f>
        <v>10030000</v>
      </c>
    </row>
    <row r="169" spans="1:9" s="4" customFormat="1" ht="15.75" x14ac:dyDescent="0.25">
      <c r="A169" s="55"/>
      <c r="B169" s="55">
        <v>41</v>
      </c>
      <c r="C169" s="55"/>
      <c r="D169" s="55"/>
      <c r="E169" s="55"/>
      <c r="F169" s="55" t="s">
        <v>158</v>
      </c>
      <c r="G169" s="56">
        <f>G170+G173</f>
        <v>430000</v>
      </c>
      <c r="H169" s="92">
        <f>H170+H173+H210</f>
        <v>0</v>
      </c>
      <c r="I169" s="56">
        <f>I170+I173</f>
        <v>430000</v>
      </c>
    </row>
    <row r="170" spans="1:9" s="3" customFormat="1" x14ac:dyDescent="0.25">
      <c r="A170" s="63"/>
      <c r="B170" s="63"/>
      <c r="C170" s="63">
        <v>411</v>
      </c>
      <c r="D170" s="63"/>
      <c r="E170" s="63"/>
      <c r="F170" s="63" t="s">
        <v>159</v>
      </c>
      <c r="G170" s="35">
        <f t="shared" ref="G170:I171" si="2">G171</f>
        <v>30000</v>
      </c>
      <c r="H170" s="96">
        <f>H171</f>
        <v>0</v>
      </c>
      <c r="I170" s="35">
        <f t="shared" si="2"/>
        <v>30000</v>
      </c>
    </row>
    <row r="171" spans="1:9" x14ac:dyDescent="0.25">
      <c r="A171" s="64"/>
      <c r="B171" s="64"/>
      <c r="C171" s="64"/>
      <c r="D171" s="64">
        <v>4111</v>
      </c>
      <c r="E171" s="64"/>
      <c r="F171" s="64" t="s">
        <v>160</v>
      </c>
      <c r="G171" s="43">
        <f t="shared" si="2"/>
        <v>30000</v>
      </c>
      <c r="H171" s="97">
        <f>H172</f>
        <v>0</v>
      </c>
      <c r="I171" s="43">
        <f t="shared" si="2"/>
        <v>30000</v>
      </c>
    </row>
    <row r="172" spans="1:9" x14ac:dyDescent="0.25">
      <c r="A172" s="51"/>
      <c r="B172" s="51"/>
      <c r="C172" s="51"/>
      <c r="D172" s="51"/>
      <c r="E172" s="51">
        <v>41112</v>
      </c>
      <c r="F172" s="51" t="s">
        <v>161</v>
      </c>
      <c r="G172" s="34">
        <v>30000</v>
      </c>
      <c r="H172" s="90"/>
      <c r="I172" s="34">
        <v>30000</v>
      </c>
    </row>
    <row r="173" spans="1:9" x14ac:dyDescent="0.25">
      <c r="A173" s="51"/>
      <c r="B173" s="51"/>
      <c r="C173" s="63">
        <v>412</v>
      </c>
      <c r="D173" s="51"/>
      <c r="E173" s="51"/>
      <c r="F173" s="63" t="s">
        <v>282</v>
      </c>
      <c r="G173" s="35">
        <f t="shared" ref="G173:I174" si="3">G174</f>
        <v>400000</v>
      </c>
      <c r="H173" s="96">
        <f>H174</f>
        <v>0</v>
      </c>
      <c r="I173" s="35">
        <f t="shared" si="3"/>
        <v>400000</v>
      </c>
    </row>
    <row r="174" spans="1:9" x14ac:dyDescent="0.25">
      <c r="A174" s="64"/>
      <c r="B174" s="64"/>
      <c r="C174" s="64"/>
      <c r="D174" s="64">
        <v>4124</v>
      </c>
      <c r="E174" s="64"/>
      <c r="F174" s="64" t="s">
        <v>283</v>
      </c>
      <c r="G174" s="43">
        <f t="shared" si="3"/>
        <v>400000</v>
      </c>
      <c r="H174" s="97">
        <f>H175</f>
        <v>0</v>
      </c>
      <c r="I174" s="43">
        <f t="shared" si="3"/>
        <v>400000</v>
      </c>
    </row>
    <row r="175" spans="1:9" x14ac:dyDescent="0.25">
      <c r="A175" s="51"/>
      <c r="B175" s="51"/>
      <c r="C175" s="51"/>
      <c r="D175" s="51"/>
      <c r="E175" s="51">
        <v>41241</v>
      </c>
      <c r="F175" s="51" t="s">
        <v>284</v>
      </c>
      <c r="G175" s="34">
        <v>400000</v>
      </c>
      <c r="H175" s="90"/>
      <c r="I175" s="34">
        <v>400000</v>
      </c>
    </row>
    <row r="176" spans="1:9" s="4" customFormat="1" ht="15.75" x14ac:dyDescent="0.25">
      <c r="A176" s="55"/>
      <c r="B176" s="55">
        <v>42</v>
      </c>
      <c r="C176" s="55"/>
      <c r="D176" s="55"/>
      <c r="E176" s="55"/>
      <c r="F176" s="55" t="s">
        <v>162</v>
      </c>
      <c r="G176" s="56">
        <f>G177+G193+G203</f>
        <v>8470000</v>
      </c>
      <c r="H176" s="92">
        <f>H177+H193+H203</f>
        <v>930000</v>
      </c>
      <c r="I176" s="56">
        <f>I177+I193+I203</f>
        <v>9400000</v>
      </c>
    </row>
    <row r="177" spans="1:9" s="3" customFormat="1" x14ac:dyDescent="0.25">
      <c r="A177" s="63"/>
      <c r="B177" s="63"/>
      <c r="C177" s="63">
        <v>421</v>
      </c>
      <c r="D177" s="63"/>
      <c r="E177" s="63"/>
      <c r="F177" s="63" t="s">
        <v>163</v>
      </c>
      <c r="G177" s="35">
        <f>G178+G183</f>
        <v>7950000</v>
      </c>
      <c r="H177" s="96">
        <f>H178+H183</f>
        <v>650000</v>
      </c>
      <c r="I177" s="35">
        <f>I178+I183</f>
        <v>8600000</v>
      </c>
    </row>
    <row r="178" spans="1:9" x14ac:dyDescent="0.25">
      <c r="A178" s="64"/>
      <c r="B178" s="64"/>
      <c r="C178" s="64"/>
      <c r="D178" s="64">
        <v>4213</v>
      </c>
      <c r="E178" s="64"/>
      <c r="F178" s="64" t="s">
        <v>164</v>
      </c>
      <c r="G178" s="43">
        <f>G179+G180</f>
        <v>1700000</v>
      </c>
      <c r="H178" s="97">
        <f>H179+H180</f>
        <v>50000</v>
      </c>
      <c r="I178" s="43">
        <f>I179+I180</f>
        <v>1750000</v>
      </c>
    </row>
    <row r="179" spans="1:9" x14ac:dyDescent="0.25">
      <c r="A179" s="51"/>
      <c r="B179" s="51"/>
      <c r="C179" s="51"/>
      <c r="D179" s="51"/>
      <c r="E179" s="51">
        <v>42131</v>
      </c>
      <c r="F179" s="51" t="s">
        <v>165</v>
      </c>
      <c r="G179" s="34">
        <v>1000000</v>
      </c>
      <c r="H179" s="90"/>
      <c r="I179" s="34">
        <v>1000000</v>
      </c>
    </row>
    <row r="180" spans="1:9" x14ac:dyDescent="0.25">
      <c r="A180" s="51"/>
      <c r="B180" s="51"/>
      <c r="C180" s="51"/>
      <c r="D180" s="51"/>
      <c r="E180" s="51">
        <v>42139</v>
      </c>
      <c r="F180" s="51" t="s">
        <v>325</v>
      </c>
      <c r="G180" s="34">
        <f>G181+G182</f>
        <v>700000</v>
      </c>
      <c r="H180" s="90">
        <f>H181+H182</f>
        <v>50000</v>
      </c>
      <c r="I180" s="34">
        <f>I181+I182</f>
        <v>750000</v>
      </c>
    </row>
    <row r="181" spans="1:9" x14ac:dyDescent="0.25">
      <c r="A181" s="51"/>
      <c r="B181" s="51"/>
      <c r="C181" s="51"/>
      <c r="D181" s="51"/>
      <c r="E181" s="51" t="s">
        <v>18</v>
      </c>
      <c r="F181" s="51" t="s">
        <v>370</v>
      </c>
      <c r="G181" s="34">
        <v>700000</v>
      </c>
      <c r="H181" s="90"/>
      <c r="I181" s="34">
        <v>700000</v>
      </c>
    </row>
    <row r="182" spans="1:9" x14ac:dyDescent="0.25">
      <c r="A182" s="51"/>
      <c r="B182" s="51"/>
      <c r="C182" s="51"/>
      <c r="D182" s="51"/>
      <c r="E182" s="51" t="s">
        <v>41</v>
      </c>
      <c r="F182" s="51" t="s">
        <v>371</v>
      </c>
      <c r="G182" s="34">
        <v>0</v>
      </c>
      <c r="H182" s="90" t="s">
        <v>331</v>
      </c>
      <c r="I182" s="34">
        <v>50000</v>
      </c>
    </row>
    <row r="183" spans="1:9" x14ac:dyDescent="0.25">
      <c r="A183" s="64"/>
      <c r="B183" s="64"/>
      <c r="C183" s="64"/>
      <c r="D183" s="64">
        <v>4214</v>
      </c>
      <c r="E183" s="64"/>
      <c r="F183" s="64" t="s">
        <v>166</v>
      </c>
      <c r="G183" s="43">
        <f>G184+G185+G187+G186</f>
        <v>6250000</v>
      </c>
      <c r="H183" s="97">
        <f>H184+H185+H186+H187</f>
        <v>600000</v>
      </c>
      <c r="I183" s="43">
        <f>I184+I185+I187+I186</f>
        <v>6850000</v>
      </c>
    </row>
    <row r="184" spans="1:9" x14ac:dyDescent="0.25">
      <c r="A184" s="51"/>
      <c r="B184" s="51"/>
      <c r="C184" s="51"/>
      <c r="D184" s="51"/>
      <c r="E184" s="51">
        <v>42141</v>
      </c>
      <c r="F184" s="51" t="s">
        <v>167</v>
      </c>
      <c r="G184" s="34">
        <v>100000</v>
      </c>
      <c r="H184" s="90" t="s">
        <v>380</v>
      </c>
      <c r="I184" s="34">
        <v>650000</v>
      </c>
    </row>
    <row r="185" spans="1:9" x14ac:dyDescent="0.25">
      <c r="A185" s="51"/>
      <c r="B185" s="51"/>
      <c r="C185" s="51"/>
      <c r="D185" s="51"/>
      <c r="E185" s="51">
        <v>42146</v>
      </c>
      <c r="F185" s="51" t="s">
        <v>168</v>
      </c>
      <c r="G185" s="34">
        <v>10000</v>
      </c>
      <c r="H185" s="90"/>
      <c r="I185" s="34">
        <v>10000</v>
      </c>
    </row>
    <row r="186" spans="1:9" x14ac:dyDescent="0.25">
      <c r="A186" s="51"/>
      <c r="B186" s="51"/>
      <c r="C186" s="51"/>
      <c r="D186" s="51"/>
      <c r="E186" s="51">
        <v>42147</v>
      </c>
      <c r="F186" s="51" t="s">
        <v>274</v>
      </c>
      <c r="G186" s="34">
        <v>50000</v>
      </c>
      <c r="H186" s="90" t="s">
        <v>319</v>
      </c>
      <c r="I186" s="34">
        <v>80000</v>
      </c>
    </row>
    <row r="187" spans="1:9" x14ac:dyDescent="0.25">
      <c r="A187" s="51"/>
      <c r="B187" s="51"/>
      <c r="C187" s="51"/>
      <c r="D187" s="51"/>
      <c r="E187" s="51">
        <v>42149</v>
      </c>
      <c r="F187" s="51" t="s">
        <v>166</v>
      </c>
      <c r="G187" s="34">
        <f>G188+G189+G190+G191</f>
        <v>6090000</v>
      </c>
      <c r="H187" s="90">
        <f>H188+H189+H190+H191+H192</f>
        <v>20000</v>
      </c>
      <c r="I187" s="34">
        <f>I188+I189+I190+I191+I192</f>
        <v>6110000</v>
      </c>
    </row>
    <row r="188" spans="1:9" x14ac:dyDescent="0.25">
      <c r="A188" s="51"/>
      <c r="B188" s="51"/>
      <c r="C188" s="51"/>
      <c r="D188" s="51"/>
      <c r="E188" s="65" t="s">
        <v>18</v>
      </c>
      <c r="F188" s="51" t="s">
        <v>169</v>
      </c>
      <c r="G188" s="34">
        <v>100000</v>
      </c>
      <c r="H188" s="90" t="s">
        <v>357</v>
      </c>
      <c r="I188" s="34">
        <v>0</v>
      </c>
    </row>
    <row r="189" spans="1:9" x14ac:dyDescent="0.25">
      <c r="A189" s="51"/>
      <c r="B189" s="51"/>
      <c r="C189" s="51"/>
      <c r="D189" s="51"/>
      <c r="E189" s="65" t="s">
        <v>77</v>
      </c>
      <c r="F189" s="51" t="s">
        <v>285</v>
      </c>
      <c r="G189" s="34">
        <v>5900000</v>
      </c>
      <c r="H189" s="90"/>
      <c r="I189" s="34">
        <v>5900000</v>
      </c>
    </row>
    <row r="190" spans="1:9" x14ac:dyDescent="0.25">
      <c r="A190" s="51"/>
      <c r="B190" s="51"/>
      <c r="C190" s="51"/>
      <c r="D190" s="51"/>
      <c r="E190" s="65" t="s">
        <v>286</v>
      </c>
      <c r="F190" s="51" t="s">
        <v>170</v>
      </c>
      <c r="G190" s="34">
        <v>50000</v>
      </c>
      <c r="H190" s="90"/>
      <c r="I190" s="34">
        <v>50000</v>
      </c>
    </row>
    <row r="191" spans="1:9" x14ac:dyDescent="0.25">
      <c r="A191" s="51"/>
      <c r="B191" s="51"/>
      <c r="C191" s="51"/>
      <c r="D191" s="51"/>
      <c r="E191" s="65" t="s">
        <v>287</v>
      </c>
      <c r="F191" s="51" t="s">
        <v>288</v>
      </c>
      <c r="G191" s="34">
        <v>40000</v>
      </c>
      <c r="H191" s="90"/>
      <c r="I191" s="34">
        <v>40000</v>
      </c>
    </row>
    <row r="192" spans="1:9" x14ac:dyDescent="0.25">
      <c r="A192" s="51"/>
      <c r="B192" s="51"/>
      <c r="C192" s="51"/>
      <c r="D192" s="51"/>
      <c r="E192" s="65" t="s">
        <v>323</v>
      </c>
      <c r="F192" s="51" t="s">
        <v>324</v>
      </c>
      <c r="G192" s="34">
        <v>0</v>
      </c>
      <c r="H192" s="90" t="s">
        <v>358</v>
      </c>
      <c r="I192" s="34">
        <v>120000</v>
      </c>
    </row>
    <row r="193" spans="1:9" s="3" customFormat="1" x14ac:dyDescent="0.25">
      <c r="A193" s="63"/>
      <c r="B193" s="63"/>
      <c r="C193" s="63">
        <v>422</v>
      </c>
      <c r="D193" s="63"/>
      <c r="E193" s="63"/>
      <c r="F193" s="63" t="s">
        <v>171</v>
      </c>
      <c r="G193" s="35">
        <f>G194+G197+G199+G201</f>
        <v>320000</v>
      </c>
      <c r="H193" s="96">
        <f>H194+H197+H199+H201</f>
        <v>-50000</v>
      </c>
      <c r="I193" s="35">
        <f>I194+I197+I199+I201</f>
        <v>270000</v>
      </c>
    </row>
    <row r="194" spans="1:9" x14ac:dyDescent="0.25">
      <c r="A194" s="64"/>
      <c r="B194" s="64"/>
      <c r="C194" s="64"/>
      <c r="D194" s="64">
        <v>4221</v>
      </c>
      <c r="E194" s="64"/>
      <c r="F194" s="64" t="s">
        <v>172</v>
      </c>
      <c r="G194" s="43">
        <f>G195+G196</f>
        <v>55000</v>
      </c>
      <c r="H194" s="97">
        <f>H195+H196</f>
        <v>30000</v>
      </c>
      <c r="I194" s="43">
        <f>I195+I196</f>
        <v>85000</v>
      </c>
    </row>
    <row r="195" spans="1:9" x14ac:dyDescent="0.25">
      <c r="A195" s="51"/>
      <c r="B195" s="51"/>
      <c r="C195" s="51"/>
      <c r="D195" s="51"/>
      <c r="E195" s="51">
        <v>42211</v>
      </c>
      <c r="F195" s="51" t="s">
        <v>173</v>
      </c>
      <c r="G195" s="34">
        <v>25000</v>
      </c>
      <c r="H195" s="90"/>
      <c r="I195" s="34">
        <v>25000</v>
      </c>
    </row>
    <row r="196" spans="1:9" x14ac:dyDescent="0.25">
      <c r="A196" s="51"/>
      <c r="B196" s="51"/>
      <c r="C196" s="51"/>
      <c r="D196" s="51"/>
      <c r="E196" s="51">
        <v>42212</v>
      </c>
      <c r="F196" s="51" t="s">
        <v>174</v>
      </c>
      <c r="G196" s="34">
        <v>30000</v>
      </c>
      <c r="H196" s="90" t="s">
        <v>319</v>
      </c>
      <c r="I196" s="34">
        <v>60000</v>
      </c>
    </row>
    <row r="197" spans="1:9" x14ac:dyDescent="0.25">
      <c r="A197" s="64"/>
      <c r="B197" s="64"/>
      <c r="C197" s="64"/>
      <c r="D197" s="64">
        <v>4222</v>
      </c>
      <c r="E197" s="64"/>
      <c r="F197" s="64" t="s">
        <v>175</v>
      </c>
      <c r="G197" s="43">
        <f>G198</f>
        <v>10000</v>
      </c>
      <c r="H197" s="97" t="str">
        <f>H198</f>
        <v>+120.000,00 kn</v>
      </c>
      <c r="I197" s="43">
        <f>I198</f>
        <v>130000</v>
      </c>
    </row>
    <row r="198" spans="1:9" x14ac:dyDescent="0.25">
      <c r="A198" s="51"/>
      <c r="B198" s="51"/>
      <c r="C198" s="51"/>
      <c r="D198" s="51"/>
      <c r="E198" s="51">
        <v>42222</v>
      </c>
      <c r="F198" s="51" t="s">
        <v>176</v>
      </c>
      <c r="G198" s="34">
        <v>10000</v>
      </c>
      <c r="H198" s="90" t="s">
        <v>358</v>
      </c>
      <c r="I198" s="34">
        <v>130000</v>
      </c>
    </row>
    <row r="199" spans="1:9" x14ac:dyDescent="0.25">
      <c r="A199" s="64"/>
      <c r="B199" s="64"/>
      <c r="C199" s="64"/>
      <c r="D199" s="64">
        <v>4223</v>
      </c>
      <c r="E199" s="64"/>
      <c r="F199" s="64" t="s">
        <v>177</v>
      </c>
      <c r="G199" s="43">
        <f>G200</f>
        <v>5000</v>
      </c>
      <c r="H199" s="97">
        <f>H200</f>
        <v>0</v>
      </c>
      <c r="I199" s="43">
        <f>I200</f>
        <v>5000</v>
      </c>
    </row>
    <row r="200" spans="1:9" x14ac:dyDescent="0.25">
      <c r="A200" s="51"/>
      <c r="B200" s="51"/>
      <c r="C200" s="51"/>
      <c r="D200" s="51"/>
      <c r="E200" s="51">
        <v>42231</v>
      </c>
      <c r="F200" s="51" t="s">
        <v>178</v>
      </c>
      <c r="G200" s="34">
        <v>5000</v>
      </c>
      <c r="H200" s="90"/>
      <c r="I200" s="34">
        <v>5000</v>
      </c>
    </row>
    <row r="201" spans="1:9" x14ac:dyDescent="0.25">
      <c r="A201" s="64"/>
      <c r="B201" s="64"/>
      <c r="C201" s="64"/>
      <c r="D201" s="64">
        <v>4227</v>
      </c>
      <c r="E201" s="64"/>
      <c r="F201" s="64" t="s">
        <v>179</v>
      </c>
      <c r="G201" s="43">
        <f>G202</f>
        <v>250000</v>
      </c>
      <c r="H201" s="97" t="str">
        <f>H202</f>
        <v>-200.000,00 kn</v>
      </c>
      <c r="I201" s="43">
        <f>I202</f>
        <v>50000</v>
      </c>
    </row>
    <row r="202" spans="1:9" x14ac:dyDescent="0.25">
      <c r="A202" s="51"/>
      <c r="B202" s="51"/>
      <c r="C202" s="51"/>
      <c r="D202" s="51"/>
      <c r="E202" s="51">
        <v>42271</v>
      </c>
      <c r="F202" s="51" t="s">
        <v>277</v>
      </c>
      <c r="G202" s="34">
        <v>250000</v>
      </c>
      <c r="H202" s="90" t="s">
        <v>389</v>
      </c>
      <c r="I202" s="34">
        <v>50000</v>
      </c>
    </row>
    <row r="203" spans="1:9" s="3" customFormat="1" x14ac:dyDescent="0.25">
      <c r="A203" s="63"/>
      <c r="B203" s="63"/>
      <c r="C203" s="63">
        <v>426</v>
      </c>
      <c r="D203" s="63"/>
      <c r="E203" s="63"/>
      <c r="F203" s="63" t="s">
        <v>180</v>
      </c>
      <c r="G203" s="35">
        <f>G206+G208</f>
        <v>200000</v>
      </c>
      <c r="H203" s="96">
        <f>H204+H206+H208</f>
        <v>330000</v>
      </c>
      <c r="I203" s="35">
        <f>I206+I208+I204</f>
        <v>530000</v>
      </c>
    </row>
    <row r="204" spans="1:9" s="3" customFormat="1" x14ac:dyDescent="0.25">
      <c r="A204" s="64"/>
      <c r="B204" s="64"/>
      <c r="C204" s="64"/>
      <c r="D204" s="64">
        <v>4262</v>
      </c>
      <c r="E204" s="64"/>
      <c r="F204" s="64" t="s">
        <v>372</v>
      </c>
      <c r="G204" s="43">
        <f>G205</f>
        <v>0</v>
      </c>
      <c r="H204" s="97">
        <f>H205</f>
        <v>30000</v>
      </c>
      <c r="I204" s="43">
        <f>I205</f>
        <v>30000</v>
      </c>
    </row>
    <row r="205" spans="1:9" s="3" customFormat="1" x14ac:dyDescent="0.25">
      <c r="A205" s="63"/>
      <c r="B205" s="63"/>
      <c r="C205" s="63"/>
      <c r="D205" s="63"/>
      <c r="E205" s="51">
        <v>42621</v>
      </c>
      <c r="F205" s="51" t="s">
        <v>372</v>
      </c>
      <c r="G205" s="34">
        <v>0</v>
      </c>
      <c r="H205" s="90">
        <v>30000</v>
      </c>
      <c r="I205" s="34">
        <v>30000</v>
      </c>
    </row>
    <row r="206" spans="1:9" x14ac:dyDescent="0.25">
      <c r="A206" s="64"/>
      <c r="B206" s="64"/>
      <c r="C206" s="64"/>
      <c r="D206" s="64">
        <v>4263</v>
      </c>
      <c r="E206" s="64"/>
      <c r="F206" s="64" t="s">
        <v>181</v>
      </c>
      <c r="G206" s="43">
        <f>G207</f>
        <v>100000</v>
      </c>
      <c r="H206" s="97" t="str">
        <f>H207</f>
        <v>+100.000,00 kn</v>
      </c>
      <c r="I206" s="43">
        <f>I207</f>
        <v>200000</v>
      </c>
    </row>
    <row r="207" spans="1:9" x14ac:dyDescent="0.25">
      <c r="A207" s="51"/>
      <c r="B207" s="51"/>
      <c r="C207" s="51"/>
      <c r="D207" s="51"/>
      <c r="E207" s="51">
        <v>42637</v>
      </c>
      <c r="F207" s="51" t="s">
        <v>182</v>
      </c>
      <c r="G207" s="34">
        <v>100000</v>
      </c>
      <c r="H207" s="90" t="s">
        <v>359</v>
      </c>
      <c r="I207" s="34">
        <v>200000</v>
      </c>
    </row>
    <row r="208" spans="1:9" x14ac:dyDescent="0.25">
      <c r="A208" s="64"/>
      <c r="B208" s="64"/>
      <c r="C208" s="64"/>
      <c r="D208" s="64">
        <v>4264</v>
      </c>
      <c r="E208" s="64"/>
      <c r="F208" s="64" t="s">
        <v>183</v>
      </c>
      <c r="G208" s="43">
        <f>G209</f>
        <v>100000</v>
      </c>
      <c r="H208" s="97" t="str">
        <f>H209</f>
        <v>+200.000,00</v>
      </c>
      <c r="I208" s="43">
        <f>I209</f>
        <v>300000</v>
      </c>
    </row>
    <row r="209" spans="1:9" ht="47.25" customHeight="1" x14ac:dyDescent="0.25">
      <c r="A209" s="51"/>
      <c r="B209" s="51"/>
      <c r="C209" s="51"/>
      <c r="D209" s="51"/>
      <c r="E209" s="51">
        <v>42641</v>
      </c>
      <c r="F209" s="48" t="s">
        <v>326</v>
      </c>
      <c r="G209" s="34">
        <v>100000</v>
      </c>
      <c r="H209" s="90" t="s">
        <v>390</v>
      </c>
      <c r="I209" s="34">
        <v>300000</v>
      </c>
    </row>
    <row r="210" spans="1:9" s="4" customFormat="1" ht="15.75" x14ac:dyDescent="0.25">
      <c r="A210" s="55"/>
      <c r="B210" s="55">
        <v>45</v>
      </c>
      <c r="C210" s="55"/>
      <c r="D210" s="55"/>
      <c r="E210" s="55"/>
      <c r="F210" s="55" t="s">
        <v>184</v>
      </c>
      <c r="G210" s="56">
        <f t="shared" ref="G210:I212" si="4">G211</f>
        <v>200000</v>
      </c>
      <c r="H210" s="92">
        <f>H211</f>
        <v>0</v>
      </c>
      <c r="I210" s="56">
        <f t="shared" si="4"/>
        <v>200000</v>
      </c>
    </row>
    <row r="211" spans="1:9" s="3" customFormat="1" x14ac:dyDescent="0.25">
      <c r="A211" s="63"/>
      <c r="B211" s="63"/>
      <c r="C211" s="63">
        <v>451</v>
      </c>
      <c r="D211" s="63"/>
      <c r="E211" s="63"/>
      <c r="F211" s="63" t="s">
        <v>185</v>
      </c>
      <c r="G211" s="35">
        <f t="shared" si="4"/>
        <v>200000</v>
      </c>
      <c r="H211" s="96">
        <f>H212</f>
        <v>0</v>
      </c>
      <c r="I211" s="35">
        <f t="shared" si="4"/>
        <v>200000</v>
      </c>
    </row>
    <row r="212" spans="1:9" x14ac:dyDescent="0.25">
      <c r="A212" s="64"/>
      <c r="B212" s="64"/>
      <c r="C212" s="64"/>
      <c r="D212" s="64">
        <v>4511</v>
      </c>
      <c r="E212" s="64"/>
      <c r="F212" s="64" t="s">
        <v>185</v>
      </c>
      <c r="G212" s="43">
        <f t="shared" si="4"/>
        <v>200000</v>
      </c>
      <c r="H212" s="97">
        <f>H213</f>
        <v>0</v>
      </c>
      <c r="I212" s="43">
        <f t="shared" si="4"/>
        <v>200000</v>
      </c>
    </row>
    <row r="213" spans="1:9" x14ac:dyDescent="0.25">
      <c r="A213" s="51"/>
      <c r="B213" s="51"/>
      <c r="C213" s="51"/>
      <c r="D213" s="51"/>
      <c r="E213" s="51">
        <v>45111</v>
      </c>
      <c r="F213" s="51" t="s">
        <v>185</v>
      </c>
      <c r="G213" s="34">
        <v>200000</v>
      </c>
      <c r="H213" s="90"/>
      <c r="I213" s="34">
        <v>200000</v>
      </c>
    </row>
    <row r="214" spans="1:9" ht="18.75" x14ac:dyDescent="0.3">
      <c r="A214" s="53">
        <v>5</v>
      </c>
      <c r="B214" s="53"/>
      <c r="C214" s="53"/>
      <c r="D214" s="53"/>
      <c r="E214" s="53"/>
      <c r="F214" s="53" t="s">
        <v>317</v>
      </c>
      <c r="G214" s="54">
        <f t="shared" ref="G214:I215" si="5">G215</f>
        <v>20000</v>
      </c>
      <c r="H214" s="91" t="str">
        <f>H215</f>
        <v>-20.000,00 kn</v>
      </c>
      <c r="I214" s="54">
        <f t="shared" si="5"/>
        <v>0</v>
      </c>
    </row>
    <row r="215" spans="1:9" ht="15.75" x14ac:dyDescent="0.25">
      <c r="A215" s="55"/>
      <c r="B215" s="55">
        <v>53</v>
      </c>
      <c r="C215" s="55"/>
      <c r="D215" s="55"/>
      <c r="E215" s="55"/>
      <c r="F215" s="55" t="s">
        <v>289</v>
      </c>
      <c r="G215" s="56">
        <f t="shared" si="5"/>
        <v>20000</v>
      </c>
      <c r="H215" s="92" t="str">
        <f>H216</f>
        <v>-20.000,00 kn</v>
      </c>
      <c r="I215" s="56">
        <f t="shared" si="5"/>
        <v>0</v>
      </c>
    </row>
    <row r="216" spans="1:9" x14ac:dyDescent="0.25">
      <c r="A216" s="63"/>
      <c r="B216" s="63"/>
      <c r="C216" s="63">
        <v>532</v>
      </c>
      <c r="D216" s="63"/>
      <c r="E216" s="63"/>
      <c r="F216" s="63" t="s">
        <v>290</v>
      </c>
      <c r="G216" s="35">
        <f t="shared" ref="G216:I217" si="6">G217</f>
        <v>20000</v>
      </c>
      <c r="H216" s="96" t="str">
        <f>H217</f>
        <v>-20.000,00 kn</v>
      </c>
      <c r="I216" s="35">
        <f t="shared" si="6"/>
        <v>0</v>
      </c>
    </row>
    <row r="217" spans="1:9" x14ac:dyDescent="0.25">
      <c r="A217" s="64"/>
      <c r="B217" s="64"/>
      <c r="C217" s="64"/>
      <c r="D217" s="64">
        <v>5321</v>
      </c>
      <c r="E217" s="64"/>
      <c r="F217" s="66" t="s">
        <v>290</v>
      </c>
      <c r="G217" s="43">
        <f t="shared" si="6"/>
        <v>20000</v>
      </c>
      <c r="H217" s="97" t="str">
        <f>H218</f>
        <v>-20.000,00 kn</v>
      </c>
      <c r="I217" s="43">
        <f t="shared" si="6"/>
        <v>0</v>
      </c>
    </row>
    <row r="218" spans="1:9" x14ac:dyDescent="0.25">
      <c r="A218" s="51"/>
      <c r="B218" s="51"/>
      <c r="C218" s="51"/>
      <c r="D218" s="51"/>
      <c r="E218" s="51">
        <v>53212</v>
      </c>
      <c r="F218" s="63" t="s">
        <v>290</v>
      </c>
      <c r="G218" s="34">
        <v>20000</v>
      </c>
      <c r="H218" s="90" t="s">
        <v>373</v>
      </c>
      <c r="I218" s="34">
        <v>0</v>
      </c>
    </row>
    <row r="219" spans="1:9" x14ac:dyDescent="0.25">
      <c r="G219" s="1"/>
      <c r="I219" s="1"/>
    </row>
    <row r="220" spans="1:9" x14ac:dyDescent="0.25">
      <c r="G220" s="1"/>
      <c r="I220" s="1"/>
    </row>
    <row r="221" spans="1:9" x14ac:dyDescent="0.25">
      <c r="G221" s="1"/>
      <c r="I221" s="1"/>
    </row>
    <row r="222" spans="1:9" x14ac:dyDescent="0.25">
      <c r="G222" s="1"/>
      <c r="I222" s="1"/>
    </row>
    <row r="223" spans="1:9" x14ac:dyDescent="0.25">
      <c r="G223" s="1"/>
      <c r="I223" s="1"/>
    </row>
    <row r="224" spans="1:9" x14ac:dyDescent="0.25">
      <c r="G224" s="1"/>
      <c r="I224" s="1"/>
    </row>
    <row r="225" spans="7:9" x14ac:dyDescent="0.25">
      <c r="G225" s="1"/>
      <c r="I225" s="1"/>
    </row>
    <row r="226" spans="7:9" x14ac:dyDescent="0.25">
      <c r="G226" s="1"/>
      <c r="I226" s="1"/>
    </row>
    <row r="227" spans="7:9" x14ac:dyDescent="0.25">
      <c r="G227" s="1"/>
      <c r="I227" s="1"/>
    </row>
    <row r="228" spans="7:9" x14ac:dyDescent="0.25">
      <c r="G228" s="1"/>
      <c r="I228" s="1"/>
    </row>
    <row r="229" spans="7:9" x14ac:dyDescent="0.25">
      <c r="G229" s="1"/>
      <c r="I229" s="1"/>
    </row>
    <row r="230" spans="7:9" x14ac:dyDescent="0.25">
      <c r="G230" s="1"/>
      <c r="I230" s="1"/>
    </row>
    <row r="231" spans="7:9" x14ac:dyDescent="0.25">
      <c r="G231" s="1"/>
      <c r="I231" s="1"/>
    </row>
    <row r="232" spans="7:9" x14ac:dyDescent="0.25">
      <c r="G232" s="1"/>
      <c r="I232" s="1"/>
    </row>
    <row r="233" spans="7:9" x14ac:dyDescent="0.25">
      <c r="G233" s="1"/>
      <c r="I233" s="1"/>
    </row>
    <row r="234" spans="7:9" x14ac:dyDescent="0.25">
      <c r="G234" s="1"/>
      <c r="I234" s="1"/>
    </row>
    <row r="235" spans="7:9" x14ac:dyDescent="0.25">
      <c r="G235" s="1"/>
      <c r="I235" s="1"/>
    </row>
    <row r="236" spans="7:9" x14ac:dyDescent="0.25">
      <c r="G236" s="1"/>
      <c r="I236" s="1"/>
    </row>
    <row r="237" spans="7:9" x14ac:dyDescent="0.25">
      <c r="G237" s="1"/>
      <c r="I237" s="1"/>
    </row>
    <row r="238" spans="7:9" x14ac:dyDescent="0.25">
      <c r="G238" s="1"/>
      <c r="I238" s="1"/>
    </row>
    <row r="239" spans="7:9" x14ac:dyDescent="0.25">
      <c r="G239" s="1"/>
      <c r="I239" s="1"/>
    </row>
    <row r="240" spans="7:9" x14ac:dyDescent="0.25">
      <c r="G240" s="1"/>
      <c r="I240" s="1"/>
    </row>
    <row r="241" spans="7:9" x14ac:dyDescent="0.25">
      <c r="G241" s="1"/>
      <c r="I241" s="1"/>
    </row>
    <row r="242" spans="7:9" x14ac:dyDescent="0.25">
      <c r="G242" s="1"/>
      <c r="I242" s="1"/>
    </row>
    <row r="243" spans="7:9" x14ac:dyDescent="0.25">
      <c r="G243" s="1"/>
      <c r="I243" s="1"/>
    </row>
    <row r="244" spans="7:9" x14ac:dyDescent="0.25">
      <c r="G244" s="1"/>
      <c r="I244" s="1"/>
    </row>
    <row r="245" spans="7:9" x14ac:dyDescent="0.25">
      <c r="G245" s="1"/>
      <c r="I245" s="1"/>
    </row>
    <row r="246" spans="7:9" x14ac:dyDescent="0.25">
      <c r="G246" s="1"/>
      <c r="I246" s="1"/>
    </row>
    <row r="247" spans="7:9" x14ac:dyDescent="0.25">
      <c r="G247" s="1"/>
      <c r="I247" s="1"/>
    </row>
    <row r="248" spans="7:9" x14ac:dyDescent="0.25">
      <c r="G248" s="1"/>
      <c r="I248" s="1"/>
    </row>
    <row r="249" spans="7:9" x14ac:dyDescent="0.25">
      <c r="G249" s="1"/>
      <c r="I249" s="1"/>
    </row>
    <row r="250" spans="7:9" x14ac:dyDescent="0.25">
      <c r="G250" s="1"/>
      <c r="I250" s="1"/>
    </row>
    <row r="251" spans="7:9" x14ac:dyDescent="0.25">
      <c r="G251" s="1"/>
      <c r="I251" s="1"/>
    </row>
    <row r="252" spans="7:9" x14ac:dyDescent="0.25">
      <c r="G252" s="1"/>
      <c r="I252" s="1"/>
    </row>
    <row r="253" spans="7:9" x14ac:dyDescent="0.25">
      <c r="G253" s="1"/>
      <c r="I253" s="1"/>
    </row>
    <row r="254" spans="7:9" x14ac:dyDescent="0.25">
      <c r="G254" s="1"/>
      <c r="I254" s="1"/>
    </row>
    <row r="255" spans="7:9" x14ac:dyDescent="0.25">
      <c r="G255" s="1"/>
      <c r="I255" s="1"/>
    </row>
    <row r="256" spans="7:9" x14ac:dyDescent="0.25">
      <c r="G256" s="1"/>
      <c r="I256" s="1"/>
    </row>
    <row r="257" spans="7:9" x14ac:dyDescent="0.25">
      <c r="G257" s="1"/>
      <c r="I257" s="1"/>
    </row>
  </sheetData>
  <mergeCells count="2">
    <mergeCell ref="A1:H1"/>
    <mergeCell ref="A2:I2"/>
  </mergeCells>
  <pageMargins left="0.59055118110236227" right="0.39370078740157483" top="0.78740157480314965" bottom="0.98425196850393704" header="0" footer="0"/>
  <pageSetup paperSize="9" scale="85" orientation="landscape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9"/>
  <sheetViews>
    <sheetView workbookViewId="0">
      <selection activeCell="H71" sqref="H71"/>
    </sheetView>
  </sheetViews>
  <sheetFormatPr defaultRowHeight="15" x14ac:dyDescent="0.25"/>
  <cols>
    <col min="1" max="1" width="4.7109375" bestFit="1" customWidth="1"/>
    <col min="2" max="2" width="4.7109375" customWidth="1"/>
    <col min="3" max="3" width="6.42578125" customWidth="1"/>
    <col min="4" max="4" width="6.28515625" customWidth="1"/>
    <col min="5" max="5" width="7.28515625" customWidth="1"/>
    <col min="6" max="6" width="65.42578125" customWidth="1"/>
    <col min="7" max="7" width="21.28515625" bestFit="1" customWidth="1"/>
    <col min="8" max="8" width="21.28515625" style="70" bestFit="1" customWidth="1"/>
    <col min="9" max="9" width="21.28515625" bestFit="1" customWidth="1"/>
  </cols>
  <sheetData>
    <row r="1" spans="1:9" x14ac:dyDescent="0.25">
      <c r="A1" s="101"/>
      <c r="B1" s="101"/>
      <c r="C1" s="101"/>
      <c r="D1" s="101"/>
      <c r="E1" s="101"/>
      <c r="F1" s="101"/>
      <c r="G1" s="101"/>
    </row>
    <row r="2" spans="1:9" ht="39" customHeight="1" x14ac:dyDescent="0.25">
      <c r="A2" s="102" t="s">
        <v>344</v>
      </c>
      <c r="B2" s="102"/>
      <c r="C2" s="102"/>
      <c r="D2" s="102"/>
      <c r="E2" s="102"/>
      <c r="F2" s="102"/>
      <c r="G2" s="102"/>
      <c r="H2" s="100"/>
      <c r="I2" s="100"/>
    </row>
    <row r="3" spans="1:9" ht="4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192</v>
      </c>
      <c r="G3" s="36" t="s">
        <v>343</v>
      </c>
      <c r="H3" s="67" t="s">
        <v>318</v>
      </c>
      <c r="I3" s="50" t="s">
        <v>346</v>
      </c>
    </row>
    <row r="4" spans="1:9" ht="30.75" customHeight="1" x14ac:dyDescent="0.25">
      <c r="A4" s="7"/>
      <c r="B4" s="7"/>
      <c r="C4" s="7"/>
      <c r="D4" s="7"/>
      <c r="E4" s="7"/>
      <c r="F4" s="8" t="s">
        <v>193</v>
      </c>
      <c r="G4" s="9">
        <f>G5+G86+G92</f>
        <v>13478000</v>
      </c>
      <c r="H4" s="75" t="s">
        <v>409</v>
      </c>
      <c r="I4" s="9">
        <f>I5+I86+I92</f>
        <v>15322000</v>
      </c>
    </row>
    <row r="5" spans="1:9" s="2" customFormat="1" ht="18.75" x14ac:dyDescent="0.3">
      <c r="A5" s="10">
        <v>6</v>
      </c>
      <c r="B5" s="10"/>
      <c r="C5" s="10"/>
      <c r="D5" s="10"/>
      <c r="E5" s="10"/>
      <c r="F5" s="10" t="s">
        <v>194</v>
      </c>
      <c r="G5" s="11">
        <f>G6+G18+G31+G57+G82</f>
        <v>13452000</v>
      </c>
      <c r="H5" s="76" t="s">
        <v>408</v>
      </c>
      <c r="I5" s="11">
        <f>I6+I18+I31+I57+I82</f>
        <v>15276000</v>
      </c>
    </row>
    <row r="6" spans="1:9" s="4" customFormat="1" ht="15.75" x14ac:dyDescent="0.25">
      <c r="A6" s="12"/>
      <c r="B6" s="12">
        <v>61</v>
      </c>
      <c r="C6" s="12"/>
      <c r="D6" s="12"/>
      <c r="E6" s="12"/>
      <c r="F6" s="12" t="s">
        <v>195</v>
      </c>
      <c r="G6" s="13">
        <f>G7+G10+G13</f>
        <v>4700000</v>
      </c>
      <c r="H6" s="77"/>
      <c r="I6" s="13">
        <f t="shared" ref="I6" si="0">I7+I10+I13</f>
        <v>4700000</v>
      </c>
    </row>
    <row r="7" spans="1:9" s="4" customFormat="1" ht="15.75" x14ac:dyDescent="0.25">
      <c r="A7" s="14"/>
      <c r="B7" s="14"/>
      <c r="C7" s="14">
        <v>611</v>
      </c>
      <c r="D7" s="14"/>
      <c r="E7" s="14"/>
      <c r="F7" s="14" t="s">
        <v>196</v>
      </c>
      <c r="G7" s="15">
        <f>G8</f>
        <v>4500000</v>
      </c>
      <c r="H7" s="78"/>
      <c r="I7" s="15">
        <f t="shared" ref="I7:I8" si="1">I8</f>
        <v>4500000</v>
      </c>
    </row>
    <row r="8" spans="1:9" ht="15.75" x14ac:dyDescent="0.25">
      <c r="A8" s="39"/>
      <c r="B8" s="39"/>
      <c r="C8" s="39"/>
      <c r="D8" s="39">
        <v>6111</v>
      </c>
      <c r="E8" s="39"/>
      <c r="F8" s="39" t="s">
        <v>197</v>
      </c>
      <c r="G8" s="40">
        <f>G9</f>
        <v>4500000</v>
      </c>
      <c r="H8" s="79"/>
      <c r="I8" s="40">
        <f t="shared" si="1"/>
        <v>4500000</v>
      </c>
    </row>
    <row r="9" spans="1:9" ht="31.5" x14ac:dyDescent="0.25">
      <c r="A9" s="16"/>
      <c r="B9" s="16"/>
      <c r="C9" s="16"/>
      <c r="D9" s="16"/>
      <c r="E9" s="16">
        <v>61111</v>
      </c>
      <c r="F9" s="22" t="s">
        <v>198</v>
      </c>
      <c r="G9" s="33">
        <v>4500000</v>
      </c>
      <c r="H9" s="69"/>
      <c r="I9" s="33">
        <v>4500000</v>
      </c>
    </row>
    <row r="10" spans="1:9" s="4" customFormat="1" ht="15.75" x14ac:dyDescent="0.25">
      <c r="A10" s="14"/>
      <c r="B10" s="14"/>
      <c r="C10" s="14">
        <v>613</v>
      </c>
      <c r="D10" s="14"/>
      <c r="E10" s="14"/>
      <c r="F10" s="14" t="s">
        <v>199</v>
      </c>
      <c r="G10" s="15">
        <f>G11</f>
        <v>160000</v>
      </c>
      <c r="H10" s="78"/>
      <c r="I10" s="15">
        <f t="shared" ref="I10:I11" si="2">I11</f>
        <v>160000</v>
      </c>
    </row>
    <row r="11" spans="1:9" ht="15.75" x14ac:dyDescent="0.25">
      <c r="A11" s="39"/>
      <c r="B11" s="39"/>
      <c r="C11" s="39"/>
      <c r="D11" s="39">
        <v>6134</v>
      </c>
      <c r="E11" s="39"/>
      <c r="F11" s="39" t="s">
        <v>200</v>
      </c>
      <c r="G11" s="40">
        <f>G12</f>
        <v>160000</v>
      </c>
      <c r="H11" s="79"/>
      <c r="I11" s="40">
        <f t="shared" si="2"/>
        <v>160000</v>
      </c>
    </row>
    <row r="12" spans="1:9" ht="15.75" x14ac:dyDescent="0.25">
      <c r="A12" s="16"/>
      <c r="B12" s="16"/>
      <c r="C12" s="16"/>
      <c r="D12" s="16"/>
      <c r="E12" s="16">
        <v>61341</v>
      </c>
      <c r="F12" s="16" t="s">
        <v>201</v>
      </c>
      <c r="G12" s="17">
        <v>160000</v>
      </c>
      <c r="H12" s="80"/>
      <c r="I12" s="17">
        <v>160000</v>
      </c>
    </row>
    <row r="13" spans="1:9" ht="15.75" x14ac:dyDescent="0.25">
      <c r="A13" s="14"/>
      <c r="B13" s="14"/>
      <c r="C13" s="14">
        <v>614</v>
      </c>
      <c r="D13" s="14"/>
      <c r="E13" s="14"/>
      <c r="F13" s="14" t="s">
        <v>202</v>
      </c>
      <c r="G13" s="15">
        <f>G14+G16</f>
        <v>40000</v>
      </c>
      <c r="H13" s="78"/>
      <c r="I13" s="15">
        <f t="shared" ref="I13" si="3">I14+I16</f>
        <v>40000</v>
      </c>
    </row>
    <row r="14" spans="1:9" ht="15.75" x14ac:dyDescent="0.25">
      <c r="A14" s="39"/>
      <c r="B14" s="39"/>
      <c r="C14" s="39"/>
      <c r="D14" s="39">
        <v>6142</v>
      </c>
      <c r="E14" s="39"/>
      <c r="F14" s="39" t="s">
        <v>203</v>
      </c>
      <c r="G14" s="40">
        <f>G15</f>
        <v>30000</v>
      </c>
      <c r="H14" s="79"/>
      <c r="I14" s="40">
        <f t="shared" ref="I14" si="4">I15</f>
        <v>30000</v>
      </c>
    </row>
    <row r="15" spans="1:9" ht="15.75" x14ac:dyDescent="0.25">
      <c r="A15" s="16"/>
      <c r="B15" s="16"/>
      <c r="C15" s="16"/>
      <c r="D15" s="16"/>
      <c r="E15" s="16">
        <v>61424</v>
      </c>
      <c r="F15" s="16" t="s">
        <v>204</v>
      </c>
      <c r="G15" s="33">
        <v>30000</v>
      </c>
      <c r="H15" s="69"/>
      <c r="I15" s="33">
        <v>30000</v>
      </c>
    </row>
    <row r="16" spans="1:9" ht="15.75" x14ac:dyDescent="0.25">
      <c r="A16" s="39"/>
      <c r="B16" s="39"/>
      <c r="C16" s="39"/>
      <c r="D16" s="39">
        <v>6145</v>
      </c>
      <c r="E16" s="39"/>
      <c r="F16" s="39" t="s">
        <v>205</v>
      </c>
      <c r="G16" s="40">
        <f>G17</f>
        <v>10000</v>
      </c>
      <c r="H16" s="79"/>
      <c r="I16" s="40">
        <f t="shared" ref="I16" si="5">I17</f>
        <v>10000</v>
      </c>
    </row>
    <row r="17" spans="1:10" ht="15.75" x14ac:dyDescent="0.25">
      <c r="A17" s="16"/>
      <c r="B17" s="16"/>
      <c r="C17" s="16"/>
      <c r="D17" s="16"/>
      <c r="E17" s="18">
        <v>61453</v>
      </c>
      <c r="F17" s="16" t="s">
        <v>206</v>
      </c>
      <c r="G17" s="33">
        <v>10000</v>
      </c>
      <c r="H17" s="69"/>
      <c r="I17" s="33">
        <v>10000</v>
      </c>
    </row>
    <row r="18" spans="1:10" s="4" customFormat="1" ht="31.5" x14ac:dyDescent="0.25">
      <c r="A18" s="12"/>
      <c r="B18" s="12">
        <v>63</v>
      </c>
      <c r="C18" s="12"/>
      <c r="D18" s="12"/>
      <c r="E18" s="12"/>
      <c r="F18" s="23" t="s">
        <v>207</v>
      </c>
      <c r="G18" s="13">
        <f>G19+G25</f>
        <v>7546000</v>
      </c>
      <c r="H18" s="77" t="s">
        <v>407</v>
      </c>
      <c r="I18" s="13">
        <f t="shared" ref="I18" si="6">I19+I25</f>
        <v>8755000</v>
      </c>
    </row>
    <row r="19" spans="1:10" x14ac:dyDescent="0.25">
      <c r="A19" s="19"/>
      <c r="B19" s="19"/>
      <c r="C19" s="19">
        <v>633</v>
      </c>
      <c r="D19" s="19"/>
      <c r="E19" s="19"/>
      <c r="F19" s="19" t="s">
        <v>208</v>
      </c>
      <c r="G19" s="20">
        <f>G20+G23</f>
        <v>550000</v>
      </c>
      <c r="H19" s="81" t="s">
        <v>329</v>
      </c>
      <c r="I19" s="20">
        <f t="shared" ref="I19" si="7">I20+I23</f>
        <v>570000</v>
      </c>
    </row>
    <row r="20" spans="1:10" x14ac:dyDescent="0.25">
      <c r="A20" s="41"/>
      <c r="B20" s="41"/>
      <c r="C20" s="41"/>
      <c r="D20" s="41">
        <v>6331</v>
      </c>
      <c r="E20" s="41"/>
      <c r="F20" s="41" t="s">
        <v>209</v>
      </c>
      <c r="G20" s="42">
        <f>G21+G22</f>
        <v>200000</v>
      </c>
      <c r="H20" s="82" t="s">
        <v>321</v>
      </c>
      <c r="I20" s="42">
        <f t="shared" ref="I20" si="8">I21+I22</f>
        <v>170000</v>
      </c>
    </row>
    <row r="21" spans="1:10" x14ac:dyDescent="0.25">
      <c r="A21" s="7"/>
      <c r="B21" s="7"/>
      <c r="C21" s="7"/>
      <c r="D21" s="7"/>
      <c r="E21" s="7">
        <v>63311</v>
      </c>
      <c r="F21" s="7" t="s">
        <v>210</v>
      </c>
      <c r="G21" s="34">
        <v>100000</v>
      </c>
      <c r="H21" s="68" t="s">
        <v>347</v>
      </c>
      <c r="I21" s="34">
        <v>50000</v>
      </c>
    </row>
    <row r="22" spans="1:10" x14ac:dyDescent="0.25">
      <c r="A22" s="7"/>
      <c r="B22" s="7"/>
      <c r="C22" s="7"/>
      <c r="D22" s="7"/>
      <c r="E22" s="7">
        <v>63312</v>
      </c>
      <c r="F22" s="7" t="s">
        <v>211</v>
      </c>
      <c r="G22" s="9">
        <v>100000</v>
      </c>
      <c r="H22" s="75" t="s">
        <v>329</v>
      </c>
      <c r="I22" s="9">
        <v>120000</v>
      </c>
    </row>
    <row r="23" spans="1:10" s="4" customFormat="1" ht="15.75" x14ac:dyDescent="0.25">
      <c r="A23" s="41"/>
      <c r="B23" s="41"/>
      <c r="C23" s="41"/>
      <c r="D23" s="41">
        <v>6332</v>
      </c>
      <c r="E23" s="41"/>
      <c r="F23" s="41" t="s">
        <v>212</v>
      </c>
      <c r="G23" s="42">
        <f>G24</f>
        <v>350000</v>
      </c>
      <c r="H23" s="82" t="s">
        <v>331</v>
      </c>
      <c r="I23" s="42">
        <f t="shared" ref="I23" si="9">I24</f>
        <v>400000</v>
      </c>
    </row>
    <row r="24" spans="1:10" s="3" customFormat="1" x14ac:dyDescent="0.25">
      <c r="A24" s="7"/>
      <c r="B24" s="7"/>
      <c r="C24" s="7"/>
      <c r="D24" s="7"/>
      <c r="E24" s="7">
        <v>63322</v>
      </c>
      <c r="F24" s="7" t="s">
        <v>213</v>
      </c>
      <c r="G24" s="34">
        <v>350000</v>
      </c>
      <c r="H24" s="68" t="s">
        <v>331</v>
      </c>
      <c r="I24" s="34">
        <v>400000</v>
      </c>
    </row>
    <row r="25" spans="1:10" x14ac:dyDescent="0.25">
      <c r="A25" s="19"/>
      <c r="B25" s="19"/>
      <c r="C25" s="19">
        <v>634</v>
      </c>
      <c r="D25" s="19"/>
      <c r="E25" s="19"/>
      <c r="F25" s="19" t="s">
        <v>214</v>
      </c>
      <c r="G25" s="20">
        <f>G26+G29</f>
        <v>6996000</v>
      </c>
      <c r="H25" s="81" t="s">
        <v>406</v>
      </c>
      <c r="I25" s="20">
        <f t="shared" ref="I25" si="10">I26+I29</f>
        <v>8185000</v>
      </c>
    </row>
    <row r="26" spans="1:10" x14ac:dyDescent="0.25">
      <c r="A26" s="41"/>
      <c r="B26" s="41"/>
      <c r="C26" s="41"/>
      <c r="D26" s="41">
        <v>6341</v>
      </c>
      <c r="E26" s="41"/>
      <c r="F26" s="41" t="s">
        <v>215</v>
      </c>
      <c r="G26" s="42">
        <f>G28+G27</f>
        <v>430000</v>
      </c>
      <c r="H26" s="82" t="s">
        <v>347</v>
      </c>
      <c r="I26" s="42">
        <f t="shared" ref="I26" si="11">I28+I27</f>
        <v>380000</v>
      </c>
    </row>
    <row r="27" spans="1:10" x14ac:dyDescent="0.25">
      <c r="A27" s="37"/>
      <c r="B27" s="37"/>
      <c r="C27" s="37"/>
      <c r="D27" s="37"/>
      <c r="E27" s="37">
        <v>63414</v>
      </c>
      <c r="F27" s="37" t="s">
        <v>275</v>
      </c>
      <c r="G27" s="38">
        <v>230000</v>
      </c>
      <c r="H27" s="83" t="s">
        <v>348</v>
      </c>
      <c r="I27" s="38">
        <v>180000</v>
      </c>
    </row>
    <row r="28" spans="1:10" ht="30" x14ac:dyDescent="0.25">
      <c r="A28" s="7"/>
      <c r="B28" s="7"/>
      <c r="C28" s="7"/>
      <c r="D28" s="7"/>
      <c r="E28" s="7">
        <v>63415</v>
      </c>
      <c r="F28" s="5" t="s">
        <v>216</v>
      </c>
      <c r="G28" s="9">
        <v>200000</v>
      </c>
      <c r="H28" s="75"/>
      <c r="I28" s="9">
        <v>200000</v>
      </c>
    </row>
    <row r="29" spans="1:10" x14ac:dyDescent="0.25">
      <c r="A29" s="41"/>
      <c r="B29" s="41"/>
      <c r="C29" s="41"/>
      <c r="D29" s="41">
        <v>6342</v>
      </c>
      <c r="E29" s="41"/>
      <c r="F29" s="41" t="s">
        <v>217</v>
      </c>
      <c r="G29" s="42">
        <f>G30</f>
        <v>6566000</v>
      </c>
      <c r="H29" s="82" t="s">
        <v>405</v>
      </c>
      <c r="I29" s="42">
        <f>I30</f>
        <v>7805000</v>
      </c>
      <c r="J29" s="32"/>
    </row>
    <row r="30" spans="1:10" ht="30" x14ac:dyDescent="0.25">
      <c r="A30" s="7"/>
      <c r="B30" s="7"/>
      <c r="C30" s="7"/>
      <c r="D30" s="7"/>
      <c r="E30" s="7">
        <v>63425</v>
      </c>
      <c r="F30" s="5" t="s">
        <v>218</v>
      </c>
      <c r="G30" s="34">
        <v>6566000</v>
      </c>
      <c r="H30" s="68" t="s">
        <v>405</v>
      </c>
      <c r="I30" s="34">
        <v>7805000</v>
      </c>
    </row>
    <row r="31" spans="1:10" ht="15.75" x14ac:dyDescent="0.25">
      <c r="A31" s="24"/>
      <c r="B31" s="24">
        <v>64</v>
      </c>
      <c r="C31" s="24"/>
      <c r="D31" s="24"/>
      <c r="E31" s="24"/>
      <c r="F31" s="24" t="s">
        <v>219</v>
      </c>
      <c r="G31" s="25">
        <f>G32+G39</f>
        <v>124000</v>
      </c>
      <c r="H31" s="84" t="s">
        <v>404</v>
      </c>
      <c r="I31" s="25">
        <f t="shared" ref="I31" si="12">I32+I39</f>
        <v>244000</v>
      </c>
    </row>
    <row r="32" spans="1:10" s="3" customFormat="1" x14ac:dyDescent="0.25">
      <c r="A32" s="7"/>
      <c r="B32" s="19"/>
      <c r="C32" s="19">
        <v>641</v>
      </c>
      <c r="D32" s="19"/>
      <c r="E32" s="19"/>
      <c r="F32" s="19" t="s">
        <v>220</v>
      </c>
      <c r="G32" s="20">
        <f>G33+G35+G37</f>
        <v>9000</v>
      </c>
      <c r="H32" s="81"/>
      <c r="I32" s="20">
        <f t="shared" ref="I32" si="13">I33+I35+I37</f>
        <v>9000</v>
      </c>
    </row>
    <row r="33" spans="1:10" x14ac:dyDescent="0.25">
      <c r="A33" s="41"/>
      <c r="B33" s="41"/>
      <c r="C33" s="41"/>
      <c r="D33" s="41">
        <v>6413</v>
      </c>
      <c r="E33" s="41"/>
      <c r="F33" s="41" t="s">
        <v>221</v>
      </c>
      <c r="G33" s="42">
        <f>G34</f>
        <v>3000</v>
      </c>
      <c r="H33" s="82"/>
      <c r="I33" s="42">
        <f t="shared" ref="I33" si="14">I34</f>
        <v>3000</v>
      </c>
    </row>
    <row r="34" spans="1:10" x14ac:dyDescent="0.25">
      <c r="A34" s="7"/>
      <c r="B34" s="7"/>
      <c r="C34" s="7"/>
      <c r="D34" s="7"/>
      <c r="E34" s="7">
        <v>64132</v>
      </c>
      <c r="F34" s="7" t="s">
        <v>222</v>
      </c>
      <c r="G34" s="9">
        <v>3000</v>
      </c>
      <c r="H34" s="75"/>
      <c r="I34" s="9">
        <v>3000</v>
      </c>
    </row>
    <row r="35" spans="1:10" x14ac:dyDescent="0.25">
      <c r="A35" s="41"/>
      <c r="B35" s="41"/>
      <c r="C35" s="41"/>
      <c r="D35" s="41">
        <v>6414</v>
      </c>
      <c r="E35" s="44"/>
      <c r="F35" s="41" t="s">
        <v>223</v>
      </c>
      <c r="G35" s="42">
        <f>G36</f>
        <v>1000</v>
      </c>
      <c r="H35" s="82"/>
      <c r="I35" s="42">
        <f t="shared" ref="I35" si="15">I36</f>
        <v>1000</v>
      </c>
    </row>
    <row r="36" spans="1:10" x14ac:dyDescent="0.25">
      <c r="A36" s="7"/>
      <c r="B36" s="7"/>
      <c r="C36" s="7"/>
      <c r="D36" s="7"/>
      <c r="E36" s="21">
        <v>64143</v>
      </c>
      <c r="F36" s="7" t="s">
        <v>224</v>
      </c>
      <c r="G36" s="9">
        <v>1000</v>
      </c>
      <c r="H36" s="75"/>
      <c r="I36" s="9">
        <v>1000</v>
      </c>
    </row>
    <row r="37" spans="1:10" x14ac:dyDescent="0.25">
      <c r="A37" s="41"/>
      <c r="B37" s="41"/>
      <c r="C37" s="41"/>
      <c r="D37" s="41">
        <v>6419</v>
      </c>
      <c r="E37" s="41"/>
      <c r="F37" s="41" t="s">
        <v>225</v>
      </c>
      <c r="G37" s="42">
        <f>G38</f>
        <v>5000</v>
      </c>
      <c r="H37" s="82"/>
      <c r="I37" s="42">
        <f t="shared" ref="I37" si="16">I38</f>
        <v>5000</v>
      </c>
    </row>
    <row r="38" spans="1:10" x14ac:dyDescent="0.25">
      <c r="A38" s="7"/>
      <c r="B38" s="7"/>
      <c r="C38" s="7"/>
      <c r="D38" s="7"/>
      <c r="E38" s="7">
        <v>64199</v>
      </c>
      <c r="F38" s="7" t="s">
        <v>225</v>
      </c>
      <c r="G38" s="9">
        <v>5000</v>
      </c>
      <c r="H38" s="75"/>
      <c r="I38" s="9">
        <v>5000</v>
      </c>
    </row>
    <row r="39" spans="1:10" s="3" customFormat="1" x14ac:dyDescent="0.25">
      <c r="A39" s="19"/>
      <c r="B39" s="19"/>
      <c r="C39" s="19">
        <v>642</v>
      </c>
      <c r="D39" s="19"/>
      <c r="E39" s="19"/>
      <c r="F39" s="26" t="s">
        <v>226</v>
      </c>
      <c r="G39" s="20">
        <f>G40+G44+G49+G55</f>
        <v>115000</v>
      </c>
      <c r="H39" s="81" t="s">
        <v>404</v>
      </c>
      <c r="I39" s="20">
        <f t="shared" ref="I39" si="17">I40+I44+I49+I55</f>
        <v>235000</v>
      </c>
    </row>
    <row r="40" spans="1:10" x14ac:dyDescent="0.25">
      <c r="A40" s="41"/>
      <c r="B40" s="41"/>
      <c r="C40" s="41"/>
      <c r="D40" s="41">
        <v>6421</v>
      </c>
      <c r="E40" s="41"/>
      <c r="F40" s="41" t="s">
        <v>227</v>
      </c>
      <c r="G40" s="42">
        <f>G41</f>
        <v>15000</v>
      </c>
      <c r="H40" s="82"/>
      <c r="I40" s="42">
        <f t="shared" ref="I40" si="18">I41</f>
        <v>15000</v>
      </c>
    </row>
    <row r="41" spans="1:10" x14ac:dyDescent="0.25">
      <c r="A41" s="7"/>
      <c r="B41" s="7"/>
      <c r="C41" s="7"/>
      <c r="D41" s="7"/>
      <c r="E41" s="21">
        <v>64219</v>
      </c>
      <c r="F41" s="7" t="s">
        <v>228</v>
      </c>
      <c r="G41" s="9">
        <f>G42+G43</f>
        <v>15000</v>
      </c>
      <c r="H41" s="75"/>
      <c r="I41" s="9">
        <f t="shared" ref="I41" si="19">I42+I43</f>
        <v>15000</v>
      </c>
    </row>
    <row r="42" spans="1:10" x14ac:dyDescent="0.25">
      <c r="A42" s="7"/>
      <c r="B42" s="7"/>
      <c r="C42" s="7"/>
      <c r="D42" s="7"/>
      <c r="E42" s="21" t="s">
        <v>18</v>
      </c>
      <c r="F42" s="7" t="s">
        <v>229</v>
      </c>
      <c r="G42" s="9">
        <v>1000</v>
      </c>
      <c r="H42" s="75"/>
      <c r="I42" s="9">
        <v>1000</v>
      </c>
    </row>
    <row r="43" spans="1:10" x14ac:dyDescent="0.25">
      <c r="A43" s="7"/>
      <c r="B43" s="7"/>
      <c r="C43" s="7"/>
      <c r="D43" s="7"/>
      <c r="E43" s="21" t="s">
        <v>41</v>
      </c>
      <c r="F43" s="7" t="s">
        <v>345</v>
      </c>
      <c r="G43" s="9">
        <v>14000</v>
      </c>
      <c r="H43" s="75"/>
      <c r="I43" s="9">
        <v>14000</v>
      </c>
    </row>
    <row r="44" spans="1:10" x14ac:dyDescent="0.25">
      <c r="A44" s="41"/>
      <c r="B44" s="41"/>
      <c r="C44" s="41"/>
      <c r="D44" s="41">
        <v>6422</v>
      </c>
      <c r="E44" s="44"/>
      <c r="F44" s="41" t="s">
        <v>230</v>
      </c>
      <c r="G44" s="42">
        <f>G45+G47+G48+G46</f>
        <v>60000</v>
      </c>
      <c r="H44" s="82" t="s">
        <v>327</v>
      </c>
      <c r="I44" s="42">
        <f t="shared" ref="I44" si="20">I45+I47+I48+I46</f>
        <v>100000</v>
      </c>
    </row>
    <row r="45" spans="1:10" x14ac:dyDescent="0.25">
      <c r="A45" s="7"/>
      <c r="B45" s="7"/>
      <c r="C45" s="7"/>
      <c r="D45" s="7"/>
      <c r="E45" s="7">
        <v>64222</v>
      </c>
      <c r="F45" s="7" t="s">
        <v>231</v>
      </c>
      <c r="G45" s="34">
        <v>20000</v>
      </c>
      <c r="H45" s="68"/>
      <c r="I45" s="34">
        <v>20000</v>
      </c>
    </row>
    <row r="46" spans="1:10" x14ac:dyDescent="0.25">
      <c r="A46" s="7"/>
      <c r="B46" s="7"/>
      <c r="C46" s="7"/>
      <c r="D46" s="7"/>
      <c r="E46" s="7">
        <v>64224</v>
      </c>
      <c r="F46" s="7" t="s">
        <v>276</v>
      </c>
      <c r="G46" s="9">
        <v>10000</v>
      </c>
      <c r="H46" s="75"/>
      <c r="I46" s="9">
        <v>10000</v>
      </c>
    </row>
    <row r="47" spans="1:10" x14ac:dyDescent="0.25">
      <c r="A47" s="7"/>
      <c r="B47" s="7"/>
      <c r="C47" s="7"/>
      <c r="D47" s="7"/>
      <c r="E47" s="7">
        <v>64225</v>
      </c>
      <c r="F47" s="7" t="s">
        <v>232</v>
      </c>
      <c r="G47" s="9">
        <v>5000</v>
      </c>
      <c r="H47" s="75" t="s">
        <v>327</v>
      </c>
      <c r="I47" s="9">
        <v>45000</v>
      </c>
    </row>
    <row r="48" spans="1:10" x14ac:dyDescent="0.25">
      <c r="A48" s="7"/>
      <c r="B48" s="7"/>
      <c r="C48" s="7"/>
      <c r="D48" s="7"/>
      <c r="E48" s="7">
        <v>64229</v>
      </c>
      <c r="F48" s="7" t="s">
        <v>233</v>
      </c>
      <c r="G48" s="34">
        <v>25000</v>
      </c>
      <c r="H48" s="68"/>
      <c r="I48" s="34">
        <v>25000</v>
      </c>
      <c r="J48" s="32"/>
    </row>
    <row r="49" spans="1:9" x14ac:dyDescent="0.25">
      <c r="A49" s="41"/>
      <c r="B49" s="41"/>
      <c r="C49" s="41"/>
      <c r="D49" s="41">
        <v>6423</v>
      </c>
      <c r="E49" s="41"/>
      <c r="F49" s="41" t="s">
        <v>234</v>
      </c>
      <c r="G49" s="42">
        <f>G50+G51+G52</f>
        <v>35000</v>
      </c>
      <c r="H49" s="82" t="s">
        <v>403</v>
      </c>
      <c r="I49" s="42">
        <f t="shared" ref="I49" si="21">I50+I51+I52</f>
        <v>115000</v>
      </c>
    </row>
    <row r="50" spans="1:9" x14ac:dyDescent="0.25">
      <c r="A50" s="7"/>
      <c r="B50" s="7"/>
      <c r="C50" s="7"/>
      <c r="D50" s="7"/>
      <c r="E50" s="7">
        <v>64231</v>
      </c>
      <c r="F50" s="7" t="s">
        <v>235</v>
      </c>
      <c r="G50" s="9">
        <v>4000</v>
      </c>
      <c r="H50" s="75"/>
      <c r="I50" s="9">
        <v>4000</v>
      </c>
    </row>
    <row r="51" spans="1:9" x14ac:dyDescent="0.25">
      <c r="A51" s="19"/>
      <c r="B51" s="19"/>
      <c r="C51" s="19"/>
      <c r="D51" s="19"/>
      <c r="E51" s="27">
        <v>64236</v>
      </c>
      <c r="F51" s="27" t="s">
        <v>236</v>
      </c>
      <c r="G51" s="28">
        <v>1000</v>
      </c>
      <c r="H51" s="85"/>
      <c r="I51" s="28">
        <v>1000</v>
      </c>
    </row>
    <row r="52" spans="1:9" x14ac:dyDescent="0.25">
      <c r="A52" s="7"/>
      <c r="B52" s="7"/>
      <c r="C52" s="7"/>
      <c r="D52" s="7"/>
      <c r="E52" s="7">
        <v>64239</v>
      </c>
      <c r="F52" s="7" t="s">
        <v>237</v>
      </c>
      <c r="G52" s="9">
        <f>G53+G54</f>
        <v>30000</v>
      </c>
      <c r="H52" s="75"/>
      <c r="I52" s="9">
        <f t="shared" ref="I52" si="22">I53+I54</f>
        <v>110000</v>
      </c>
    </row>
    <row r="53" spans="1:9" x14ac:dyDescent="0.25">
      <c r="A53" s="7"/>
      <c r="B53" s="7"/>
      <c r="C53" s="7"/>
      <c r="D53" s="7"/>
      <c r="E53" s="7" t="s">
        <v>18</v>
      </c>
      <c r="F53" s="7" t="s">
        <v>238</v>
      </c>
      <c r="G53" s="9">
        <v>10000</v>
      </c>
      <c r="H53" s="75"/>
      <c r="I53" s="9">
        <v>10000</v>
      </c>
    </row>
    <row r="54" spans="1:9" x14ac:dyDescent="0.25">
      <c r="A54" s="7"/>
      <c r="B54" s="7"/>
      <c r="C54" s="7"/>
      <c r="D54" s="7"/>
      <c r="E54" s="7" t="s">
        <v>41</v>
      </c>
      <c r="F54" s="7" t="s">
        <v>239</v>
      </c>
      <c r="G54" s="9">
        <v>20000</v>
      </c>
      <c r="H54" s="75" t="s">
        <v>403</v>
      </c>
      <c r="I54" s="9">
        <v>100000</v>
      </c>
    </row>
    <row r="55" spans="1:9" x14ac:dyDescent="0.25">
      <c r="A55" s="41"/>
      <c r="B55" s="41"/>
      <c r="C55" s="41"/>
      <c r="D55" s="41">
        <v>6429</v>
      </c>
      <c r="E55" s="41"/>
      <c r="F55" s="41" t="s">
        <v>240</v>
      </c>
      <c r="G55" s="42">
        <f>G56</f>
        <v>5000</v>
      </c>
      <c r="H55" s="82"/>
      <c r="I55" s="42">
        <f t="shared" ref="I55" si="23">I56</f>
        <v>5000</v>
      </c>
    </row>
    <row r="56" spans="1:9" x14ac:dyDescent="0.25">
      <c r="A56" s="7"/>
      <c r="B56" s="7"/>
      <c r="C56" s="7"/>
      <c r="D56" s="7"/>
      <c r="E56" s="7">
        <v>64299</v>
      </c>
      <c r="F56" s="7" t="s">
        <v>240</v>
      </c>
      <c r="G56" s="9">
        <v>5000</v>
      </c>
      <c r="H56" s="75"/>
      <c r="I56" s="9">
        <v>5000</v>
      </c>
    </row>
    <row r="57" spans="1:9" ht="31.5" x14ac:dyDescent="0.25">
      <c r="A57" s="24"/>
      <c r="B57" s="24">
        <v>65</v>
      </c>
      <c r="C57" s="24"/>
      <c r="D57" s="24"/>
      <c r="E57" s="24"/>
      <c r="F57" s="29" t="s">
        <v>241</v>
      </c>
      <c r="G57" s="25">
        <f>G58+G61+G75</f>
        <v>1062000</v>
      </c>
      <c r="H57" s="84" t="s">
        <v>387</v>
      </c>
      <c r="I57" s="25">
        <f t="shared" ref="I57" si="24">I58+I61+I75</f>
        <v>1567000</v>
      </c>
    </row>
    <row r="58" spans="1:9" s="3" customFormat="1" x14ac:dyDescent="0.25">
      <c r="A58" s="19"/>
      <c r="B58" s="19"/>
      <c r="C58" s="19">
        <v>651</v>
      </c>
      <c r="D58" s="19"/>
      <c r="E58" s="19"/>
      <c r="F58" s="26" t="s">
        <v>242</v>
      </c>
      <c r="G58" s="20">
        <v>5000</v>
      </c>
      <c r="H58" s="81"/>
      <c r="I58" s="20">
        <v>5000</v>
      </c>
    </row>
    <row r="59" spans="1:9" x14ac:dyDescent="0.25">
      <c r="A59" s="41"/>
      <c r="B59" s="41"/>
      <c r="C59" s="41"/>
      <c r="D59" s="41">
        <v>6513</v>
      </c>
      <c r="E59" s="41"/>
      <c r="F59" s="41" t="s">
        <v>243</v>
      </c>
      <c r="G59" s="42">
        <f>G60</f>
        <v>5000</v>
      </c>
      <c r="H59" s="82"/>
      <c r="I59" s="42">
        <f t="shared" ref="I59" si="25">I60</f>
        <v>5000</v>
      </c>
    </row>
    <row r="60" spans="1:9" x14ac:dyDescent="0.25">
      <c r="A60" s="7"/>
      <c r="B60" s="7"/>
      <c r="C60" s="7"/>
      <c r="D60" s="7"/>
      <c r="E60" s="21">
        <v>65139</v>
      </c>
      <c r="F60" s="7" t="s">
        <v>244</v>
      </c>
      <c r="G60" s="9">
        <v>5000</v>
      </c>
      <c r="H60" s="75"/>
      <c r="I60" s="9">
        <v>5000</v>
      </c>
    </row>
    <row r="61" spans="1:9" x14ac:dyDescent="0.25">
      <c r="A61" s="19"/>
      <c r="B61" s="19"/>
      <c r="C61" s="19">
        <v>652</v>
      </c>
      <c r="D61" s="19"/>
      <c r="E61" s="30"/>
      <c r="F61" s="19" t="s">
        <v>245</v>
      </c>
      <c r="G61" s="20">
        <f>G62+G65+G67+G69</f>
        <v>797000</v>
      </c>
      <c r="H61" s="81" t="s">
        <v>387</v>
      </c>
      <c r="I61" s="20">
        <f t="shared" ref="I61" si="26">I62+I65+I67+I69</f>
        <v>1302000</v>
      </c>
    </row>
    <row r="62" spans="1:9" x14ac:dyDescent="0.25">
      <c r="A62" s="41"/>
      <c r="B62" s="41"/>
      <c r="C62" s="41"/>
      <c r="D62" s="41">
        <v>6522</v>
      </c>
      <c r="E62" s="44"/>
      <c r="F62" s="41" t="s">
        <v>246</v>
      </c>
      <c r="G62" s="42">
        <f>G63+G64</f>
        <v>20000</v>
      </c>
      <c r="H62" s="82" t="s">
        <v>322</v>
      </c>
      <c r="I62" s="42">
        <f t="shared" ref="I62" si="27">I63+I64</f>
        <v>25000</v>
      </c>
    </row>
    <row r="63" spans="1:9" x14ac:dyDescent="0.25">
      <c r="A63" s="7"/>
      <c r="B63" s="7"/>
      <c r="C63" s="7"/>
      <c r="D63" s="7"/>
      <c r="E63" s="7">
        <v>65221</v>
      </c>
      <c r="F63" s="7" t="s">
        <v>247</v>
      </c>
      <c r="G63" s="9">
        <v>10000</v>
      </c>
      <c r="H63" s="75"/>
      <c r="I63" s="9">
        <v>10000</v>
      </c>
    </row>
    <row r="64" spans="1:9" x14ac:dyDescent="0.25">
      <c r="A64" s="7"/>
      <c r="B64" s="7"/>
      <c r="C64" s="7"/>
      <c r="D64" s="7"/>
      <c r="E64" s="7">
        <v>65229</v>
      </c>
      <c r="F64" s="7" t="s">
        <v>248</v>
      </c>
      <c r="G64" s="34">
        <v>10000</v>
      </c>
      <c r="H64" s="68" t="s">
        <v>322</v>
      </c>
      <c r="I64" s="34">
        <v>15000</v>
      </c>
    </row>
    <row r="65" spans="1:9" x14ac:dyDescent="0.25">
      <c r="A65" s="41"/>
      <c r="B65" s="41"/>
      <c r="C65" s="41"/>
      <c r="D65" s="41">
        <v>6524</v>
      </c>
      <c r="E65" s="41"/>
      <c r="F65" s="41" t="s">
        <v>249</v>
      </c>
      <c r="G65" s="42">
        <f>G66</f>
        <v>600000</v>
      </c>
      <c r="H65" s="82"/>
      <c r="I65" s="42">
        <f t="shared" ref="I65" si="28">I66</f>
        <v>600000</v>
      </c>
    </row>
    <row r="66" spans="1:9" x14ac:dyDescent="0.25">
      <c r="A66" s="7"/>
      <c r="B66" s="7"/>
      <c r="C66" s="7"/>
      <c r="D66" s="7"/>
      <c r="E66" s="7">
        <v>65241</v>
      </c>
      <c r="F66" s="7" t="s">
        <v>250</v>
      </c>
      <c r="G66" s="34">
        <v>600000</v>
      </c>
      <c r="H66" s="68"/>
      <c r="I66" s="34">
        <v>600000</v>
      </c>
    </row>
    <row r="67" spans="1:9" x14ac:dyDescent="0.25">
      <c r="A67" s="41"/>
      <c r="B67" s="41"/>
      <c r="C67" s="41"/>
      <c r="D67" s="41">
        <v>6525</v>
      </c>
      <c r="E67" s="41"/>
      <c r="F67" s="41" t="s">
        <v>251</v>
      </c>
      <c r="G67" s="42">
        <f>G68</f>
        <v>20000</v>
      </c>
      <c r="H67" s="82" t="s">
        <v>349</v>
      </c>
      <c r="I67" s="42">
        <f t="shared" ref="I67" si="29">I68</f>
        <v>200000</v>
      </c>
    </row>
    <row r="68" spans="1:9" x14ac:dyDescent="0.25">
      <c r="A68" s="7"/>
      <c r="B68" s="7"/>
      <c r="C68" s="7"/>
      <c r="D68" s="7"/>
      <c r="E68" s="7">
        <v>65251</v>
      </c>
      <c r="F68" s="7" t="s">
        <v>251</v>
      </c>
      <c r="G68" s="9">
        <v>20000</v>
      </c>
      <c r="H68" s="75" t="s">
        <v>349</v>
      </c>
      <c r="I68" s="9">
        <v>200000</v>
      </c>
    </row>
    <row r="69" spans="1:9" x14ac:dyDescent="0.25">
      <c r="A69" s="41"/>
      <c r="B69" s="41"/>
      <c r="C69" s="41"/>
      <c r="D69" s="41">
        <v>6526</v>
      </c>
      <c r="E69" s="41"/>
      <c r="F69" s="41" t="s">
        <v>252</v>
      </c>
      <c r="G69" s="42">
        <f>G70</f>
        <v>157000</v>
      </c>
      <c r="H69" s="82"/>
      <c r="I69" s="42">
        <f t="shared" ref="I69" si="30">I70</f>
        <v>477000</v>
      </c>
    </row>
    <row r="70" spans="1:9" x14ac:dyDescent="0.25">
      <c r="A70" s="7"/>
      <c r="B70" s="7"/>
      <c r="C70" s="7"/>
      <c r="D70" s="7"/>
      <c r="E70" s="7">
        <v>65269</v>
      </c>
      <c r="F70" s="7" t="s">
        <v>253</v>
      </c>
      <c r="G70" s="9">
        <f>G71+G72+G73+G74</f>
        <v>157000</v>
      </c>
      <c r="H70" s="75" t="s">
        <v>350</v>
      </c>
      <c r="I70" s="9">
        <f t="shared" ref="I70" si="31">I71+I72+I73+I74</f>
        <v>477000</v>
      </c>
    </row>
    <row r="71" spans="1:9" s="47" customFormat="1" x14ac:dyDescent="0.25">
      <c r="A71" s="51"/>
      <c r="B71" s="51"/>
      <c r="C71" s="51"/>
      <c r="D71" s="51"/>
      <c r="E71" s="51" t="s">
        <v>18</v>
      </c>
      <c r="F71" s="51" t="s">
        <v>254</v>
      </c>
      <c r="G71" s="34">
        <v>100000</v>
      </c>
      <c r="H71" s="68" t="s">
        <v>350</v>
      </c>
      <c r="I71" s="34">
        <v>420000</v>
      </c>
    </row>
    <row r="72" spans="1:9" x14ac:dyDescent="0.25">
      <c r="A72" s="7"/>
      <c r="B72" s="7"/>
      <c r="C72" s="7"/>
      <c r="D72" s="7"/>
      <c r="E72" s="7" t="s">
        <v>41</v>
      </c>
      <c r="F72" s="7" t="s">
        <v>255</v>
      </c>
      <c r="G72" s="9">
        <v>25000</v>
      </c>
      <c r="H72" s="75"/>
      <c r="I72" s="9">
        <v>25000</v>
      </c>
    </row>
    <row r="73" spans="1:9" x14ac:dyDescent="0.25">
      <c r="A73" s="7"/>
      <c r="B73" s="7"/>
      <c r="C73" s="7"/>
      <c r="D73" s="7"/>
      <c r="E73" s="7" t="s">
        <v>48</v>
      </c>
      <c r="F73" s="7" t="s">
        <v>256</v>
      </c>
      <c r="G73" s="9">
        <v>2000</v>
      </c>
      <c r="H73" s="75"/>
      <c r="I73" s="9">
        <v>2000</v>
      </c>
    </row>
    <row r="74" spans="1:9" x14ac:dyDescent="0.25">
      <c r="A74" s="7"/>
      <c r="B74" s="7"/>
      <c r="C74" s="7"/>
      <c r="D74" s="7"/>
      <c r="E74" s="7" t="s">
        <v>77</v>
      </c>
      <c r="F74" s="7" t="s">
        <v>257</v>
      </c>
      <c r="G74" s="9">
        <v>30000</v>
      </c>
      <c r="H74" s="75"/>
      <c r="I74" s="9">
        <v>30000</v>
      </c>
    </row>
    <row r="75" spans="1:9" x14ac:dyDescent="0.25">
      <c r="A75" s="19"/>
      <c r="B75" s="19"/>
      <c r="C75" s="19">
        <v>653</v>
      </c>
      <c r="D75" s="19"/>
      <c r="E75" s="19"/>
      <c r="F75" s="19" t="s">
        <v>258</v>
      </c>
      <c r="G75" s="20">
        <f>G76+G78+G80</f>
        <v>260000</v>
      </c>
      <c r="H75" s="81"/>
      <c r="I75" s="20">
        <f t="shared" ref="I75" si="32">I76+I78+I80</f>
        <v>260000</v>
      </c>
    </row>
    <row r="76" spans="1:9" x14ac:dyDescent="0.25">
      <c r="A76" s="41"/>
      <c r="B76" s="41"/>
      <c r="C76" s="41"/>
      <c r="D76" s="41">
        <v>6531</v>
      </c>
      <c r="E76" s="41"/>
      <c r="F76" s="41" t="s">
        <v>259</v>
      </c>
      <c r="G76" s="42">
        <f>G77</f>
        <v>50000</v>
      </c>
      <c r="H76" s="82"/>
      <c r="I76" s="42">
        <f t="shared" ref="I76" si="33">I77</f>
        <v>50000</v>
      </c>
    </row>
    <row r="77" spans="1:9" x14ac:dyDescent="0.25">
      <c r="A77" s="7"/>
      <c r="B77" s="7"/>
      <c r="C77" s="7"/>
      <c r="D77" s="7"/>
      <c r="E77" s="7">
        <v>65311</v>
      </c>
      <c r="F77" s="7" t="s">
        <v>259</v>
      </c>
      <c r="G77" s="9">
        <v>50000</v>
      </c>
      <c r="H77" s="75"/>
      <c r="I77" s="9">
        <v>50000</v>
      </c>
    </row>
    <row r="78" spans="1:9" x14ac:dyDescent="0.25">
      <c r="A78" s="41"/>
      <c r="B78" s="41"/>
      <c r="C78" s="41"/>
      <c r="D78" s="41">
        <v>6532</v>
      </c>
      <c r="E78" s="41"/>
      <c r="F78" s="41" t="s">
        <v>260</v>
      </c>
      <c r="G78" s="42">
        <f>G79</f>
        <v>200000</v>
      </c>
      <c r="H78" s="82"/>
      <c r="I78" s="42">
        <f t="shared" ref="I78" si="34">I79</f>
        <v>200000</v>
      </c>
    </row>
    <row r="79" spans="1:9" x14ac:dyDescent="0.25">
      <c r="A79" s="7"/>
      <c r="B79" s="7"/>
      <c r="C79" s="7"/>
      <c r="D79" s="7"/>
      <c r="E79" s="7">
        <v>65321</v>
      </c>
      <c r="F79" s="5" t="s">
        <v>260</v>
      </c>
      <c r="G79" s="9">
        <v>200000</v>
      </c>
      <c r="H79" s="75"/>
      <c r="I79" s="9">
        <v>200000</v>
      </c>
    </row>
    <row r="80" spans="1:9" x14ac:dyDescent="0.25">
      <c r="A80" s="41"/>
      <c r="B80" s="41"/>
      <c r="C80" s="41"/>
      <c r="D80" s="41">
        <v>6533</v>
      </c>
      <c r="E80" s="41"/>
      <c r="F80" s="41" t="s">
        <v>261</v>
      </c>
      <c r="G80" s="42">
        <f>G81</f>
        <v>10000</v>
      </c>
      <c r="H80" s="82"/>
      <c r="I80" s="42">
        <f t="shared" ref="I80" si="35">I81</f>
        <v>10000</v>
      </c>
    </row>
    <row r="81" spans="1:9" x14ac:dyDescent="0.25">
      <c r="A81" s="7"/>
      <c r="B81" s="7"/>
      <c r="C81" s="7"/>
      <c r="D81" s="7"/>
      <c r="E81" s="7">
        <v>65331</v>
      </c>
      <c r="F81" s="7" t="s">
        <v>262</v>
      </c>
      <c r="G81" s="9">
        <v>10000</v>
      </c>
      <c r="H81" s="75"/>
      <c r="I81" s="9">
        <v>10000</v>
      </c>
    </row>
    <row r="82" spans="1:9" ht="31.5" x14ac:dyDescent="0.25">
      <c r="A82" s="24"/>
      <c r="B82" s="24">
        <v>66</v>
      </c>
      <c r="C82" s="24"/>
      <c r="D82" s="24"/>
      <c r="E82" s="24"/>
      <c r="F82" s="29" t="s">
        <v>263</v>
      </c>
      <c r="G82" s="25">
        <f t="shared" ref="G82:I84" si="36">G83</f>
        <v>20000</v>
      </c>
      <c r="H82" s="84" t="s">
        <v>330</v>
      </c>
      <c r="I82" s="25">
        <f t="shared" si="36"/>
        <v>10000</v>
      </c>
    </row>
    <row r="83" spans="1:9" s="3" customFormat="1" x14ac:dyDescent="0.25">
      <c r="A83" s="19"/>
      <c r="B83" s="19"/>
      <c r="C83" s="19">
        <v>661</v>
      </c>
      <c r="D83" s="19"/>
      <c r="E83" s="19"/>
      <c r="F83" s="19" t="s">
        <v>264</v>
      </c>
      <c r="G83" s="20">
        <f t="shared" si="36"/>
        <v>20000</v>
      </c>
      <c r="H83" s="81" t="s">
        <v>330</v>
      </c>
      <c r="I83" s="20">
        <f t="shared" si="36"/>
        <v>10000</v>
      </c>
    </row>
    <row r="84" spans="1:9" x14ac:dyDescent="0.25">
      <c r="A84" s="41"/>
      <c r="B84" s="41"/>
      <c r="C84" s="41"/>
      <c r="D84" s="41">
        <v>6615</v>
      </c>
      <c r="E84" s="41"/>
      <c r="F84" s="41" t="s">
        <v>265</v>
      </c>
      <c r="G84" s="42">
        <f t="shared" si="36"/>
        <v>20000</v>
      </c>
      <c r="H84" s="82" t="s">
        <v>330</v>
      </c>
      <c r="I84" s="42">
        <f t="shared" si="36"/>
        <v>10000</v>
      </c>
    </row>
    <row r="85" spans="1:9" x14ac:dyDescent="0.25">
      <c r="A85" s="7"/>
      <c r="B85" s="7"/>
      <c r="C85" s="7"/>
      <c r="D85" s="7"/>
      <c r="E85" s="7">
        <v>66151</v>
      </c>
      <c r="F85" s="7" t="s">
        <v>265</v>
      </c>
      <c r="G85" s="9">
        <v>20000</v>
      </c>
      <c r="H85" s="75" t="s">
        <v>330</v>
      </c>
      <c r="I85" s="9">
        <v>10000</v>
      </c>
    </row>
    <row r="86" spans="1:9" ht="18.75" x14ac:dyDescent="0.3">
      <c r="A86" s="10">
        <v>7</v>
      </c>
      <c r="B86" s="10"/>
      <c r="C86" s="10"/>
      <c r="D86" s="10"/>
      <c r="E86" s="10"/>
      <c r="F86" s="10" t="s">
        <v>266</v>
      </c>
      <c r="G86" s="11">
        <f>G91</f>
        <v>20000</v>
      </c>
      <c r="H86" s="76" t="s">
        <v>329</v>
      </c>
      <c r="I86" s="11">
        <f>I87</f>
        <v>40000</v>
      </c>
    </row>
    <row r="87" spans="1:9" ht="15.75" x14ac:dyDescent="0.25">
      <c r="A87" s="24"/>
      <c r="B87" s="24">
        <v>71</v>
      </c>
      <c r="C87" s="24"/>
      <c r="D87" s="24"/>
      <c r="E87" s="24"/>
      <c r="F87" s="24" t="s">
        <v>267</v>
      </c>
      <c r="G87" s="25">
        <f t="shared" ref="G87:I88" si="37">G88</f>
        <v>20000</v>
      </c>
      <c r="H87" s="84" t="s">
        <v>329</v>
      </c>
      <c r="I87" s="25">
        <f t="shared" si="37"/>
        <v>40000</v>
      </c>
    </row>
    <row r="88" spans="1:9" s="3" customFormat="1" x14ac:dyDescent="0.25">
      <c r="A88" s="19"/>
      <c r="B88" s="19"/>
      <c r="C88" s="19">
        <v>711</v>
      </c>
      <c r="D88" s="19"/>
      <c r="E88" s="19"/>
      <c r="F88" s="19" t="s">
        <v>268</v>
      </c>
      <c r="G88" s="20">
        <f t="shared" si="37"/>
        <v>20000</v>
      </c>
      <c r="H88" s="81" t="s">
        <v>386</v>
      </c>
      <c r="I88" s="20">
        <f t="shared" si="37"/>
        <v>40000</v>
      </c>
    </row>
    <row r="89" spans="1:9" x14ac:dyDescent="0.25">
      <c r="A89" s="45"/>
      <c r="B89" s="45"/>
      <c r="C89" s="45"/>
      <c r="D89" s="45">
        <v>7111</v>
      </c>
      <c r="E89" s="45"/>
      <c r="F89" s="45" t="s">
        <v>160</v>
      </c>
      <c r="G89" s="46">
        <f>G90+G91</f>
        <v>20000</v>
      </c>
      <c r="H89" s="82" t="s">
        <v>329</v>
      </c>
      <c r="I89" s="46">
        <f t="shared" ref="I89" si="38">I90+I91</f>
        <v>40000</v>
      </c>
    </row>
    <row r="90" spans="1:9" x14ac:dyDescent="0.25">
      <c r="A90" s="27"/>
      <c r="B90" s="27"/>
      <c r="C90" s="27"/>
      <c r="D90" s="27"/>
      <c r="E90" s="27">
        <v>71111</v>
      </c>
      <c r="F90" s="7" t="s">
        <v>351</v>
      </c>
      <c r="G90" s="28">
        <v>0</v>
      </c>
      <c r="H90" s="75" t="s">
        <v>329</v>
      </c>
      <c r="I90" s="28">
        <v>20000</v>
      </c>
    </row>
    <row r="91" spans="1:9" ht="14.25" customHeight="1" x14ac:dyDescent="0.25">
      <c r="A91" s="7"/>
      <c r="B91" s="7"/>
      <c r="C91" s="7"/>
      <c r="D91" s="7"/>
      <c r="E91" s="7">
        <v>71112</v>
      </c>
      <c r="F91" s="7" t="s">
        <v>161</v>
      </c>
      <c r="G91" s="9">
        <v>20000</v>
      </c>
      <c r="H91" s="75"/>
      <c r="I91" s="9">
        <v>20000</v>
      </c>
    </row>
    <row r="92" spans="1:9" ht="18.75" x14ac:dyDescent="0.3">
      <c r="A92" s="10">
        <v>8</v>
      </c>
      <c r="B92" s="10"/>
      <c r="C92" s="10"/>
      <c r="D92" s="10"/>
      <c r="E92" s="10"/>
      <c r="F92" s="10" t="s">
        <v>269</v>
      </c>
      <c r="G92" s="11">
        <f t="shared" ref="G92:I95" si="39">G93</f>
        <v>6000</v>
      </c>
      <c r="H92" s="76"/>
      <c r="I92" s="11">
        <f t="shared" si="39"/>
        <v>6000</v>
      </c>
    </row>
    <row r="93" spans="1:9" s="3" customFormat="1" ht="15.75" x14ac:dyDescent="0.25">
      <c r="A93" s="24"/>
      <c r="B93" s="24">
        <v>83</v>
      </c>
      <c r="C93" s="24"/>
      <c r="D93" s="24"/>
      <c r="E93" s="24"/>
      <c r="F93" s="24" t="s">
        <v>270</v>
      </c>
      <c r="G93" s="25">
        <f t="shared" si="39"/>
        <v>6000</v>
      </c>
      <c r="H93" s="84"/>
      <c r="I93" s="25">
        <f t="shared" si="39"/>
        <v>6000</v>
      </c>
    </row>
    <row r="94" spans="1:9" ht="30" x14ac:dyDescent="0.25">
      <c r="A94" s="19"/>
      <c r="B94" s="19"/>
      <c r="C94" s="19">
        <v>832</v>
      </c>
      <c r="D94" s="19"/>
      <c r="E94" s="19"/>
      <c r="F94" s="26" t="s">
        <v>271</v>
      </c>
      <c r="G94" s="20">
        <f t="shared" si="39"/>
        <v>6000</v>
      </c>
      <c r="H94" s="81"/>
      <c r="I94" s="20">
        <f t="shared" si="39"/>
        <v>6000</v>
      </c>
    </row>
    <row r="95" spans="1:9" x14ac:dyDescent="0.25">
      <c r="A95" s="41"/>
      <c r="B95" s="41"/>
      <c r="C95" s="41"/>
      <c r="D95" s="41">
        <v>8321</v>
      </c>
      <c r="E95" s="41"/>
      <c r="F95" s="41" t="s">
        <v>272</v>
      </c>
      <c r="G95" s="42">
        <f t="shared" si="39"/>
        <v>6000</v>
      </c>
      <c r="H95" s="82"/>
      <c r="I95" s="42">
        <f t="shared" si="39"/>
        <v>6000</v>
      </c>
    </row>
    <row r="96" spans="1:9" x14ac:dyDescent="0.25">
      <c r="A96" s="7"/>
      <c r="B96" s="7"/>
      <c r="C96" s="7"/>
      <c r="D96" s="7"/>
      <c r="E96" s="7">
        <v>83212</v>
      </c>
      <c r="F96" s="7" t="s">
        <v>272</v>
      </c>
      <c r="G96" s="34">
        <v>6000</v>
      </c>
      <c r="H96" s="68"/>
      <c r="I96" s="34">
        <v>6000</v>
      </c>
    </row>
    <row r="109" spans="8:8" s="4" customFormat="1" ht="15.75" x14ac:dyDescent="0.25">
      <c r="H109" s="71"/>
    </row>
    <row r="110" spans="8:8" s="3" customFormat="1" x14ac:dyDescent="0.25">
      <c r="H110" s="72"/>
    </row>
    <row r="118" spans="8:8" s="4" customFormat="1" ht="15.75" x14ac:dyDescent="0.25">
      <c r="H118" s="71"/>
    </row>
    <row r="119" spans="8:8" s="3" customFormat="1" x14ac:dyDescent="0.25">
      <c r="H119" s="72"/>
    </row>
    <row r="130" spans="8:8" s="4" customFormat="1" ht="15.75" x14ac:dyDescent="0.25">
      <c r="H130" s="71"/>
    </row>
    <row r="131" spans="8:8" s="3" customFormat="1" x14ac:dyDescent="0.25">
      <c r="H131" s="72"/>
    </row>
    <row r="151" spans="8:8" s="3" customFormat="1" x14ac:dyDescent="0.25">
      <c r="H151" s="72"/>
    </row>
    <row r="154" spans="8:8" s="2" customFormat="1" ht="18.75" x14ac:dyDescent="0.3">
      <c r="H154" s="73"/>
    </row>
    <row r="155" spans="8:8" s="4" customFormat="1" ht="15.75" x14ac:dyDescent="0.25">
      <c r="H155" s="71"/>
    </row>
    <row r="156" spans="8:8" s="3" customFormat="1" x14ac:dyDescent="0.25">
      <c r="H156" s="72"/>
    </row>
    <row r="159" spans="8:8" s="4" customFormat="1" ht="15.75" x14ac:dyDescent="0.25">
      <c r="H159" s="71"/>
    </row>
    <row r="160" spans="8:8" s="3" customFormat="1" x14ac:dyDescent="0.25">
      <c r="H160" s="72"/>
    </row>
    <row r="171" spans="8:8" s="3" customFormat="1" x14ac:dyDescent="0.25">
      <c r="H171" s="72"/>
    </row>
    <row r="181" spans="8:8" s="3" customFormat="1" x14ac:dyDescent="0.25">
      <c r="H181" s="72"/>
    </row>
    <row r="184" spans="8:8" s="3" customFormat="1" x14ac:dyDescent="0.25">
      <c r="H184" s="72"/>
    </row>
    <row r="188" spans="8:8" ht="32.25" customHeight="1" x14ac:dyDescent="0.25"/>
    <row r="189" spans="8:8" s="4" customFormat="1" ht="15.75" x14ac:dyDescent="0.25">
      <c r="H189" s="71"/>
    </row>
    <row r="190" spans="8:8" s="3" customFormat="1" x14ac:dyDescent="0.25">
      <c r="H190" s="72"/>
    </row>
    <row r="218" spans="7:9" x14ac:dyDescent="0.25">
      <c r="G218" s="1"/>
      <c r="I218" s="1"/>
    </row>
    <row r="219" spans="7:9" x14ac:dyDescent="0.25">
      <c r="G219" s="1"/>
      <c r="I219" s="1"/>
    </row>
    <row r="220" spans="7:9" x14ac:dyDescent="0.25">
      <c r="G220" s="1"/>
      <c r="I220" s="1"/>
    </row>
    <row r="221" spans="7:9" x14ac:dyDescent="0.25">
      <c r="G221" s="1"/>
      <c r="I221" s="1"/>
    </row>
    <row r="222" spans="7:9" x14ac:dyDescent="0.25">
      <c r="G222" s="1"/>
      <c r="I222" s="1"/>
    </row>
    <row r="223" spans="7:9" x14ac:dyDescent="0.25">
      <c r="G223" s="1"/>
      <c r="I223" s="1"/>
    </row>
    <row r="224" spans="7:9" x14ac:dyDescent="0.25">
      <c r="G224" s="1"/>
      <c r="I224" s="1"/>
    </row>
    <row r="225" spans="7:9" x14ac:dyDescent="0.25">
      <c r="G225" s="1"/>
      <c r="I225" s="1"/>
    </row>
    <row r="226" spans="7:9" x14ac:dyDescent="0.25">
      <c r="G226" s="1"/>
      <c r="I226" s="1"/>
    </row>
    <row r="227" spans="7:9" x14ac:dyDescent="0.25">
      <c r="G227" s="1"/>
      <c r="I227" s="1"/>
    </row>
    <row r="228" spans="7:9" x14ac:dyDescent="0.25">
      <c r="G228" s="1"/>
      <c r="I228" s="1"/>
    </row>
    <row r="229" spans="7:9" x14ac:dyDescent="0.25">
      <c r="G229" s="1"/>
      <c r="I229" s="1"/>
    </row>
  </sheetData>
  <mergeCells count="2">
    <mergeCell ref="A1:G1"/>
    <mergeCell ref="A2:I2"/>
  </mergeCells>
  <pageMargins left="0.59055118110236227" right="0.39370078740157483" top="0.39370078740157483" bottom="0.39370078740157483" header="0" footer="0"/>
  <pageSetup paperSize="9" scale="80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71"/>
  <sheetViews>
    <sheetView tabSelected="1" workbookViewId="0">
      <selection activeCell="O1" sqref="O1:S1"/>
    </sheetView>
  </sheetViews>
  <sheetFormatPr defaultRowHeight="15" x14ac:dyDescent="0.25"/>
  <cols>
    <col min="1" max="1" width="9.140625" customWidth="1"/>
    <col min="3" max="3" width="9.140625" customWidth="1"/>
    <col min="8" max="8" width="10.140625" customWidth="1"/>
    <col min="11" max="11" width="3.85546875" customWidth="1"/>
    <col min="13" max="13" width="13" customWidth="1"/>
    <col min="14" max="14" width="2.28515625" hidden="1" customWidth="1"/>
    <col min="16" max="16" width="10.28515625" customWidth="1"/>
    <col min="17" max="17" width="9.140625" hidden="1" customWidth="1"/>
    <col min="20" max="20" width="1" customWidth="1"/>
  </cols>
  <sheetData>
    <row r="1" spans="1:19" x14ac:dyDescent="0.25">
      <c r="A1" s="123" t="s">
        <v>335</v>
      </c>
      <c r="B1" s="124"/>
      <c r="C1" s="124"/>
      <c r="D1" s="124"/>
      <c r="O1" s="103"/>
      <c r="P1" s="104"/>
      <c r="Q1" s="104"/>
      <c r="R1" s="104"/>
      <c r="S1" s="104"/>
    </row>
    <row r="2" spans="1:19" x14ac:dyDescent="0.25">
      <c r="A2" s="124"/>
      <c r="B2" s="124"/>
      <c r="C2" s="124"/>
      <c r="D2" s="124"/>
    </row>
    <row r="3" spans="1:19" x14ac:dyDescent="0.25">
      <c r="A3" s="124"/>
      <c r="B3" s="124"/>
      <c r="C3" s="124"/>
      <c r="D3" s="124"/>
    </row>
    <row r="4" spans="1:19" x14ac:dyDescent="0.25">
      <c r="A4" s="124"/>
      <c r="B4" s="124"/>
      <c r="C4" s="124"/>
      <c r="D4" s="124"/>
    </row>
    <row r="5" spans="1:19" x14ac:dyDescent="0.25">
      <c r="A5" s="124"/>
      <c r="B5" s="124"/>
      <c r="C5" s="124"/>
      <c r="D5" s="124"/>
    </row>
    <row r="17" spans="1:19" ht="21" x14ac:dyDescent="0.35">
      <c r="A17" s="105" t="s">
        <v>291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4"/>
      <c r="P17" s="104"/>
      <c r="Q17" s="104"/>
      <c r="R17" s="104"/>
      <c r="S17" s="104"/>
    </row>
    <row r="18" spans="1:19" ht="21" x14ac:dyDescent="0.35">
      <c r="A18" s="105" t="s">
        <v>340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4"/>
      <c r="P18" s="104"/>
      <c r="Q18" s="104"/>
      <c r="R18" s="104"/>
      <c r="S18" s="104"/>
    </row>
    <row r="19" spans="1:19" ht="21" x14ac:dyDescent="0.35">
      <c r="A19" s="105" t="s">
        <v>336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4"/>
      <c r="P19" s="104"/>
      <c r="Q19" s="104"/>
      <c r="R19" s="104"/>
      <c r="S19" s="104"/>
    </row>
    <row r="37" spans="1:19" ht="18.75" x14ac:dyDescent="0.3">
      <c r="A37" s="106" t="s">
        <v>398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</row>
    <row r="38" spans="1:19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</row>
    <row r="40" spans="1:19" x14ac:dyDescent="0.25">
      <c r="A40" s="115" t="s">
        <v>399</v>
      </c>
      <c r="B40" s="115"/>
      <c r="C40" s="115"/>
      <c r="D40" s="115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07"/>
      <c r="P40" s="107"/>
      <c r="Q40" s="107"/>
      <c r="R40" s="107"/>
      <c r="S40" s="107"/>
    </row>
    <row r="41" spans="1:19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07"/>
      <c r="P41" s="107"/>
      <c r="Q41" s="107"/>
      <c r="R41" s="107"/>
      <c r="S41" s="107"/>
    </row>
    <row r="42" spans="1:19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07"/>
      <c r="P42" s="107"/>
      <c r="Q42" s="107"/>
      <c r="R42" s="107"/>
      <c r="S42" s="107"/>
    </row>
    <row r="43" spans="1:19" x14ac:dyDescent="0.25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07"/>
      <c r="P43" s="107"/>
      <c r="Q43" s="107"/>
      <c r="R43" s="107"/>
      <c r="S43" s="107"/>
    </row>
    <row r="44" spans="1:19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07"/>
      <c r="P44" s="107"/>
      <c r="Q44" s="107"/>
      <c r="R44" s="107"/>
      <c r="S44" s="107"/>
    </row>
    <row r="45" spans="1:19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6"/>
      <c r="P45" s="86"/>
      <c r="Q45" s="86"/>
      <c r="R45" s="86"/>
      <c r="S45" s="86"/>
    </row>
    <row r="46" spans="1:19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6"/>
      <c r="P46" s="86"/>
      <c r="Q46" s="86"/>
      <c r="R46" s="86"/>
      <c r="S46" s="86"/>
    </row>
    <row r="47" spans="1:19" ht="27" customHeight="1" x14ac:dyDescent="0.5">
      <c r="A47" s="134" t="s">
        <v>333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</row>
    <row r="48" spans="1:19" ht="19.5" customHeight="1" x14ac:dyDescent="0.4">
      <c r="A48" s="118" t="s">
        <v>334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</row>
    <row r="49" spans="1:20" ht="18" customHeight="1" x14ac:dyDescent="0.35">
      <c r="A49" s="119" t="s">
        <v>341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</row>
    <row r="51" spans="1:20" ht="15.75" x14ac:dyDescent="0.25">
      <c r="A51" t="s">
        <v>292</v>
      </c>
      <c r="B51" s="117" t="s">
        <v>293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spans="1:20" ht="9" customHeight="1" x14ac:dyDescent="0.25"/>
    <row r="53" spans="1:20" ht="15.75" x14ac:dyDescent="0.25">
      <c r="B53" s="120" t="s">
        <v>342</v>
      </c>
      <c r="C53" s="120"/>
      <c r="D53" s="120"/>
      <c r="E53" s="120"/>
      <c r="F53" s="120"/>
      <c r="G53" s="120"/>
      <c r="H53" s="120"/>
    </row>
    <row r="54" spans="1:20" ht="11.25" customHeight="1" x14ac:dyDescent="0.25"/>
    <row r="55" spans="1:20" ht="18.75" x14ac:dyDescent="0.3">
      <c r="A55" s="121" t="s">
        <v>294</v>
      </c>
      <c r="B55" s="121"/>
      <c r="C55" s="121"/>
      <c r="D55" s="121"/>
      <c r="E55" s="121"/>
    </row>
    <row r="56" spans="1:20" ht="15.75" x14ac:dyDescent="0.25">
      <c r="E56" s="117" t="s">
        <v>295</v>
      </c>
      <c r="F56" s="117"/>
      <c r="G56" s="117"/>
      <c r="H56" s="117"/>
      <c r="I56" s="117"/>
      <c r="J56" s="117"/>
    </row>
    <row r="58" spans="1:20" ht="34.5" customHeight="1" x14ac:dyDescent="0.25">
      <c r="A58" s="108" t="s">
        <v>296</v>
      </c>
      <c r="B58" s="108"/>
      <c r="C58" s="108" t="s">
        <v>297</v>
      </c>
      <c r="D58" s="108"/>
      <c r="E58" s="108"/>
      <c r="F58" s="108"/>
      <c r="G58" s="108"/>
      <c r="H58" s="108"/>
      <c r="I58" s="108"/>
      <c r="J58" s="108"/>
      <c r="K58" s="108"/>
      <c r="L58" s="108" t="s">
        <v>343</v>
      </c>
      <c r="M58" s="108"/>
      <c r="N58" s="108"/>
      <c r="O58" s="112" t="s">
        <v>318</v>
      </c>
      <c r="P58" s="113"/>
      <c r="Q58" s="114"/>
      <c r="R58" s="108" t="s">
        <v>385</v>
      </c>
      <c r="S58" s="108"/>
      <c r="T58" s="108"/>
    </row>
    <row r="59" spans="1:20" ht="15.75" x14ac:dyDescent="0.25">
      <c r="A59" s="109">
        <v>1</v>
      </c>
      <c r="B59" s="109"/>
      <c r="C59" s="111">
        <v>2</v>
      </c>
      <c r="D59" s="111"/>
      <c r="E59" s="111"/>
      <c r="F59" s="111"/>
      <c r="G59" s="111"/>
      <c r="H59" s="111"/>
      <c r="I59" s="111"/>
      <c r="J59" s="111"/>
      <c r="K59" s="111"/>
      <c r="L59" s="111">
        <v>3</v>
      </c>
      <c r="M59" s="111"/>
      <c r="N59" s="111"/>
      <c r="O59" s="111">
        <v>4</v>
      </c>
      <c r="P59" s="111"/>
      <c r="Q59" s="111"/>
      <c r="R59" s="111">
        <v>5</v>
      </c>
      <c r="S59" s="111"/>
      <c r="T59" s="111"/>
    </row>
    <row r="60" spans="1:20" ht="15.75" x14ac:dyDescent="0.25">
      <c r="A60" s="109" t="s">
        <v>298</v>
      </c>
      <c r="B60" s="109"/>
      <c r="C60" s="111" t="s">
        <v>299</v>
      </c>
      <c r="D60" s="111"/>
      <c r="E60" s="111"/>
      <c r="F60" s="111"/>
      <c r="G60" s="111"/>
      <c r="H60" s="111"/>
      <c r="I60" s="111"/>
      <c r="J60" s="111"/>
      <c r="K60" s="111"/>
      <c r="L60" s="129"/>
      <c r="M60" s="129"/>
      <c r="N60" s="129"/>
      <c r="O60" s="110"/>
      <c r="P60" s="110"/>
      <c r="Q60" s="110"/>
      <c r="R60" s="129"/>
      <c r="S60" s="129"/>
      <c r="T60" s="129"/>
    </row>
    <row r="61" spans="1:20" ht="15.75" x14ac:dyDescent="0.25">
      <c r="A61" s="109" t="s">
        <v>300</v>
      </c>
      <c r="B61" s="109"/>
      <c r="C61" s="133" t="s">
        <v>194</v>
      </c>
      <c r="D61" s="133"/>
      <c r="E61" s="133"/>
      <c r="F61" s="133"/>
      <c r="G61" s="133"/>
      <c r="H61" s="133"/>
      <c r="I61" s="133"/>
      <c r="J61" s="133"/>
      <c r="K61" s="133"/>
      <c r="L61" s="130">
        <v>13452000</v>
      </c>
      <c r="M61" s="131"/>
      <c r="N61" s="132"/>
      <c r="O61" s="136" t="s">
        <v>408</v>
      </c>
      <c r="P61" s="137"/>
      <c r="Q61" s="138"/>
      <c r="R61" s="130">
        <v>15276000</v>
      </c>
      <c r="S61" s="131"/>
      <c r="T61" s="132"/>
    </row>
    <row r="62" spans="1:20" ht="15.75" x14ac:dyDescent="0.25">
      <c r="A62" s="109" t="s">
        <v>301</v>
      </c>
      <c r="B62" s="109"/>
      <c r="C62" s="133" t="s">
        <v>266</v>
      </c>
      <c r="D62" s="133"/>
      <c r="E62" s="133"/>
      <c r="F62" s="133"/>
      <c r="G62" s="133"/>
      <c r="H62" s="133"/>
      <c r="I62" s="133"/>
      <c r="J62" s="133"/>
      <c r="K62" s="133"/>
      <c r="L62" s="130">
        <v>20000</v>
      </c>
      <c r="M62" s="131"/>
      <c r="N62" s="132"/>
      <c r="O62" s="136" t="s">
        <v>329</v>
      </c>
      <c r="P62" s="137"/>
      <c r="Q62" s="138"/>
      <c r="R62" s="130">
        <v>40000</v>
      </c>
      <c r="S62" s="131"/>
      <c r="T62" s="132"/>
    </row>
    <row r="63" spans="1:20" ht="15.75" x14ac:dyDescent="0.25">
      <c r="A63" s="109" t="s">
        <v>302</v>
      </c>
      <c r="B63" s="109"/>
      <c r="C63" s="133" t="s">
        <v>7</v>
      </c>
      <c r="D63" s="133"/>
      <c r="E63" s="133"/>
      <c r="F63" s="133"/>
      <c r="G63" s="133"/>
      <c r="H63" s="133"/>
      <c r="I63" s="133"/>
      <c r="J63" s="133"/>
      <c r="K63" s="133"/>
      <c r="L63" s="130">
        <v>4358000</v>
      </c>
      <c r="M63" s="131"/>
      <c r="N63" s="132"/>
      <c r="O63" s="136" t="s">
        <v>410</v>
      </c>
      <c r="P63" s="137"/>
      <c r="Q63" s="138"/>
      <c r="R63" s="130">
        <v>5292000</v>
      </c>
      <c r="S63" s="131"/>
      <c r="T63" s="132"/>
    </row>
    <row r="64" spans="1:20" ht="15.75" x14ac:dyDescent="0.25">
      <c r="A64" s="109" t="s">
        <v>303</v>
      </c>
      <c r="B64" s="109"/>
      <c r="C64" s="133" t="s">
        <v>157</v>
      </c>
      <c r="D64" s="133"/>
      <c r="E64" s="133"/>
      <c r="F64" s="133"/>
      <c r="G64" s="133"/>
      <c r="H64" s="133"/>
      <c r="I64" s="133"/>
      <c r="J64" s="133"/>
      <c r="K64" s="133"/>
      <c r="L64" s="129">
        <v>9100000</v>
      </c>
      <c r="M64" s="129"/>
      <c r="N64" s="129"/>
      <c r="O64" s="135" t="s">
        <v>401</v>
      </c>
      <c r="P64" s="135"/>
      <c r="Q64" s="135"/>
      <c r="R64" s="129">
        <v>10030000</v>
      </c>
      <c r="S64" s="129"/>
      <c r="T64" s="129"/>
    </row>
    <row r="65" spans="1:20" ht="15.75" x14ac:dyDescent="0.25">
      <c r="A65" s="109" t="s">
        <v>305</v>
      </c>
      <c r="B65" s="109"/>
      <c r="C65" s="133" t="s">
        <v>317</v>
      </c>
      <c r="D65" s="133"/>
      <c r="E65" s="133"/>
      <c r="F65" s="133"/>
      <c r="G65" s="133"/>
      <c r="H65" s="133"/>
      <c r="I65" s="133"/>
      <c r="J65" s="133"/>
      <c r="K65" s="133"/>
      <c r="L65" s="129">
        <v>20000</v>
      </c>
      <c r="M65" s="129"/>
      <c r="N65" s="129"/>
      <c r="O65" s="135" t="s">
        <v>373</v>
      </c>
      <c r="P65" s="135"/>
      <c r="Q65" s="135"/>
      <c r="R65" s="129">
        <v>0</v>
      </c>
      <c r="S65" s="129"/>
      <c r="T65" s="129"/>
    </row>
    <row r="66" spans="1:20" ht="15.75" x14ac:dyDescent="0.25">
      <c r="A66" s="109" t="s">
        <v>304</v>
      </c>
      <c r="B66" s="109"/>
      <c r="C66" s="111" t="s">
        <v>309</v>
      </c>
      <c r="D66" s="111"/>
      <c r="E66" s="111"/>
      <c r="F66" s="111"/>
      <c r="G66" s="111"/>
      <c r="H66" s="111"/>
      <c r="I66" s="111"/>
      <c r="J66" s="111"/>
      <c r="K66" s="111"/>
      <c r="L66" s="129"/>
      <c r="M66" s="129"/>
      <c r="N66" s="129"/>
      <c r="O66" s="135"/>
      <c r="P66" s="135"/>
      <c r="Q66" s="135"/>
      <c r="R66" s="129"/>
      <c r="S66" s="129"/>
      <c r="T66" s="129"/>
    </row>
    <row r="67" spans="1:20" ht="15.75" x14ac:dyDescent="0.25">
      <c r="A67" s="109" t="s">
        <v>306</v>
      </c>
      <c r="B67" s="109"/>
      <c r="C67" s="133" t="s">
        <v>310</v>
      </c>
      <c r="D67" s="133"/>
      <c r="E67" s="133"/>
      <c r="F67" s="133"/>
      <c r="G67" s="133"/>
      <c r="H67" s="133"/>
      <c r="I67" s="133"/>
      <c r="J67" s="133"/>
      <c r="K67" s="133"/>
      <c r="L67" s="129">
        <v>6000</v>
      </c>
      <c r="M67" s="129"/>
      <c r="N67" s="129"/>
      <c r="O67" s="135"/>
      <c r="P67" s="135"/>
      <c r="Q67" s="135"/>
      <c r="R67" s="129">
        <v>6000</v>
      </c>
      <c r="S67" s="129"/>
      <c r="T67" s="129"/>
    </row>
    <row r="68" spans="1:20" ht="15.75" x14ac:dyDescent="0.25">
      <c r="A68" s="109" t="s">
        <v>307</v>
      </c>
      <c r="B68" s="109"/>
      <c r="C68" s="133" t="s">
        <v>311</v>
      </c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10"/>
      <c r="P68" s="110"/>
      <c r="Q68" s="110"/>
      <c r="R68" s="133"/>
      <c r="S68" s="133"/>
      <c r="T68" s="133"/>
    </row>
    <row r="69" spans="1:20" ht="15.75" x14ac:dyDescent="0.25">
      <c r="A69" s="109" t="s">
        <v>308</v>
      </c>
      <c r="B69" s="109"/>
      <c r="C69" s="133" t="s">
        <v>312</v>
      </c>
      <c r="D69" s="133"/>
      <c r="E69" s="133"/>
      <c r="F69" s="133"/>
      <c r="G69" s="133"/>
      <c r="H69" s="133"/>
      <c r="I69" s="133"/>
      <c r="J69" s="133"/>
      <c r="K69" s="133"/>
      <c r="L69" s="111" t="s">
        <v>314</v>
      </c>
      <c r="M69" s="111"/>
      <c r="N69" s="111"/>
      <c r="O69" s="139" t="s">
        <v>314</v>
      </c>
      <c r="P69" s="139"/>
      <c r="Q69" s="139"/>
      <c r="R69" s="111" t="s">
        <v>314</v>
      </c>
      <c r="S69" s="111"/>
      <c r="T69" s="111"/>
    </row>
    <row r="70" spans="1:20" ht="30" customHeight="1" x14ac:dyDescent="0.25">
      <c r="A70" s="125"/>
      <c r="B70" s="125"/>
      <c r="C70" s="126" t="s">
        <v>313</v>
      </c>
      <c r="D70" s="127"/>
      <c r="E70" s="127"/>
      <c r="F70" s="127"/>
      <c r="G70" s="127"/>
      <c r="H70" s="127"/>
      <c r="I70" s="127"/>
      <c r="J70" s="127"/>
      <c r="K70" s="128"/>
      <c r="L70" s="111" t="s">
        <v>314</v>
      </c>
      <c r="M70" s="111"/>
      <c r="N70" s="111"/>
      <c r="O70" s="139" t="s">
        <v>314</v>
      </c>
      <c r="P70" s="139"/>
      <c r="Q70" s="139"/>
      <c r="R70" s="111" t="s">
        <v>314</v>
      </c>
      <c r="S70" s="111"/>
      <c r="T70" s="111"/>
    </row>
    <row r="71" spans="1:20" x14ac:dyDescent="0.25">
      <c r="A71" s="122"/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</row>
  </sheetData>
  <mergeCells count="81">
    <mergeCell ref="O69:Q69"/>
    <mergeCell ref="O70:Q70"/>
    <mergeCell ref="R58:T58"/>
    <mergeCell ref="R59:T59"/>
    <mergeCell ref="R60:T60"/>
    <mergeCell ref="R61:T61"/>
    <mergeCell ref="R62:T62"/>
    <mergeCell ref="R68:T68"/>
    <mergeCell ref="R69:T69"/>
    <mergeCell ref="R70:T70"/>
    <mergeCell ref="R63:T63"/>
    <mergeCell ref="R64:T64"/>
    <mergeCell ref="R65:T65"/>
    <mergeCell ref="R66:T66"/>
    <mergeCell ref="R67:T67"/>
    <mergeCell ref="O66:Q66"/>
    <mergeCell ref="O67:Q67"/>
    <mergeCell ref="O68:Q68"/>
    <mergeCell ref="C65:K65"/>
    <mergeCell ref="C66:K66"/>
    <mergeCell ref="O61:Q61"/>
    <mergeCell ref="O62:Q62"/>
    <mergeCell ref="O63:Q63"/>
    <mergeCell ref="O64:Q64"/>
    <mergeCell ref="O65:Q65"/>
    <mergeCell ref="A69:B69"/>
    <mergeCell ref="L68:N68"/>
    <mergeCell ref="L64:N64"/>
    <mergeCell ref="C62:K62"/>
    <mergeCell ref="C69:K69"/>
    <mergeCell ref="A63:B63"/>
    <mergeCell ref="A64:B64"/>
    <mergeCell ref="A65:B65"/>
    <mergeCell ref="A66:B66"/>
    <mergeCell ref="A67:B67"/>
    <mergeCell ref="A68:B68"/>
    <mergeCell ref="C63:K63"/>
    <mergeCell ref="C64:K64"/>
    <mergeCell ref="C68:K68"/>
    <mergeCell ref="C67:K67"/>
    <mergeCell ref="A71:N71"/>
    <mergeCell ref="A1:D5"/>
    <mergeCell ref="L69:N69"/>
    <mergeCell ref="L70:N70"/>
    <mergeCell ref="A70:B70"/>
    <mergeCell ref="C70:K70"/>
    <mergeCell ref="L60:N60"/>
    <mergeCell ref="L61:N61"/>
    <mergeCell ref="L62:N62"/>
    <mergeCell ref="L63:N63"/>
    <mergeCell ref="L65:N65"/>
    <mergeCell ref="L66:N66"/>
    <mergeCell ref="L67:N67"/>
    <mergeCell ref="A62:B62"/>
    <mergeCell ref="C61:K61"/>
    <mergeCell ref="A47:S47"/>
    <mergeCell ref="A61:B61"/>
    <mergeCell ref="C59:K59"/>
    <mergeCell ref="A48:S48"/>
    <mergeCell ref="A49:S49"/>
    <mergeCell ref="B51:S51"/>
    <mergeCell ref="B53:H53"/>
    <mergeCell ref="A55:E55"/>
    <mergeCell ref="A38:N38"/>
    <mergeCell ref="L58:N58"/>
    <mergeCell ref="A59:B59"/>
    <mergeCell ref="A60:B60"/>
    <mergeCell ref="O60:Q60"/>
    <mergeCell ref="L59:N59"/>
    <mergeCell ref="C60:K60"/>
    <mergeCell ref="O58:Q58"/>
    <mergeCell ref="O59:Q59"/>
    <mergeCell ref="A40:S44"/>
    <mergeCell ref="E56:J56"/>
    <mergeCell ref="A58:B58"/>
    <mergeCell ref="C58:K58"/>
    <mergeCell ref="O1:S1"/>
    <mergeCell ref="A17:S17"/>
    <mergeCell ref="A18:S18"/>
    <mergeCell ref="A19:S19"/>
    <mergeCell ref="A37:S37"/>
  </mergeCells>
  <pageMargins left="0.7" right="0.7" top="0.75" bottom="0.75" header="0.3" footer="0.3"/>
  <pageSetup paperSize="9" scale="83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2"/>
  <sheetViews>
    <sheetView workbookViewId="0">
      <selection activeCell="A6" sqref="A6:E6"/>
    </sheetView>
  </sheetViews>
  <sheetFormatPr defaultRowHeight="15" x14ac:dyDescent="0.25"/>
  <sheetData>
    <row r="2" spans="1:14" ht="15.75" x14ac:dyDescent="0.25">
      <c r="A2" s="117" t="s">
        <v>315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4" spans="1:14" ht="42.75" customHeight="1" x14ac:dyDescent="0.25">
      <c r="A4" s="124" t="s">
        <v>339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6" spans="1:14" x14ac:dyDescent="0.25">
      <c r="A6" s="104" t="s">
        <v>400</v>
      </c>
      <c r="B6" s="104"/>
      <c r="C6" s="104"/>
      <c r="D6" s="104"/>
      <c r="E6" s="104"/>
    </row>
    <row r="7" spans="1:14" x14ac:dyDescent="0.25">
      <c r="A7" s="104" t="s">
        <v>337</v>
      </c>
      <c r="B7" s="104"/>
      <c r="C7" s="104"/>
      <c r="D7" s="104"/>
      <c r="E7" s="104"/>
    </row>
    <row r="9" spans="1:14" x14ac:dyDescent="0.25">
      <c r="A9" s="104" t="s">
        <v>398</v>
      </c>
      <c r="B9" s="104"/>
      <c r="C9" s="104"/>
      <c r="D9" s="104"/>
      <c r="E9" s="104"/>
    </row>
    <row r="10" spans="1:14" x14ac:dyDescent="0.25">
      <c r="I10" s="107" t="s">
        <v>316</v>
      </c>
      <c r="J10" s="107"/>
      <c r="K10" s="107"/>
      <c r="L10" s="107"/>
      <c r="M10" s="107"/>
    </row>
    <row r="12" spans="1:14" x14ac:dyDescent="0.25">
      <c r="I12" s="107" t="s">
        <v>338</v>
      </c>
      <c r="J12" s="107"/>
      <c r="K12" s="107"/>
      <c r="L12" s="107"/>
      <c r="M12" s="107"/>
    </row>
  </sheetData>
  <mergeCells count="7">
    <mergeCell ref="I12:M12"/>
    <mergeCell ref="A2:N2"/>
    <mergeCell ref="A4:N4"/>
    <mergeCell ref="A6:E6"/>
    <mergeCell ref="A7:E7"/>
    <mergeCell ref="A9:E9"/>
    <mergeCell ref="I10:M10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Rashodi</vt:lpstr>
      <vt:lpstr>Prihodi</vt:lpstr>
      <vt:lpstr>Naslovna stranica</vt:lpstr>
      <vt:lpstr>Zadnja stranica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Opcina</cp:lastModifiedBy>
  <cp:lastPrinted>2019-07-26T10:37:23Z</cp:lastPrinted>
  <dcterms:created xsi:type="dcterms:W3CDTF">2017-08-16T11:10:12Z</dcterms:created>
  <dcterms:modified xsi:type="dcterms:W3CDTF">2019-08-02T09:50:51Z</dcterms:modified>
</cp:coreProperties>
</file>