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JEĆE 31. SJEDNICA\Složeno!!!\"/>
    </mc:Choice>
  </mc:AlternateContent>
  <xr:revisionPtr revIDLastSave="0" documentId="13_ncr:1_{9FC734AE-91BB-404B-9222-8550BFD81E6C}" xr6:coauthVersionLast="45" xr6:coauthVersionMax="45" xr10:uidLastSave="{00000000-0000-0000-0000-000000000000}"/>
  <bookViews>
    <workbookView xWindow="-120" yWindow="-120" windowWidth="29040" windowHeight="17640" activeTab="2" xr2:uid="{00000000-000D-0000-FFFF-FFFF00000000}"/>
  </bookViews>
  <sheets>
    <sheet name="Rashodi" sheetId="1" r:id="rId1"/>
    <sheet name="Prihodi" sheetId="4" r:id="rId2"/>
    <sheet name="Naslovna stranica" sheetId="3" r:id="rId3"/>
    <sheet name="Zadnja stranica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I13" i="1"/>
  <c r="I14" i="1"/>
  <c r="I15" i="1"/>
  <c r="I17" i="1"/>
  <c r="I20" i="1"/>
  <c r="I22" i="1"/>
  <c r="I28" i="1"/>
  <c r="I30" i="1"/>
  <c r="I32" i="1"/>
  <c r="I35" i="1"/>
  <c r="I36" i="1"/>
  <c r="I37" i="1"/>
  <c r="I38" i="1"/>
  <c r="I40" i="1"/>
  <c r="I42" i="1"/>
  <c r="I43" i="1"/>
  <c r="I45" i="1"/>
  <c r="I46" i="1"/>
  <c r="I48" i="1"/>
  <c r="I49" i="1"/>
  <c r="I51" i="1"/>
  <c r="I52" i="1"/>
  <c r="I53" i="1"/>
  <c r="I55" i="1"/>
  <c r="I56" i="1"/>
  <c r="I58" i="1"/>
  <c r="I61" i="1"/>
  <c r="I62" i="1"/>
  <c r="I64" i="1"/>
  <c r="I65" i="1"/>
  <c r="I66" i="1"/>
  <c r="I68" i="1"/>
  <c r="I69" i="1"/>
  <c r="I70" i="1"/>
  <c r="I72" i="1"/>
  <c r="I73" i="1"/>
  <c r="I74" i="1"/>
  <c r="I75" i="1"/>
  <c r="I77" i="1"/>
  <c r="I78" i="1"/>
  <c r="I79" i="1"/>
  <c r="I81" i="1"/>
  <c r="I82" i="1"/>
  <c r="I83" i="1"/>
  <c r="I85" i="1"/>
  <c r="I86" i="1"/>
  <c r="I88" i="1"/>
  <c r="I91" i="1"/>
  <c r="I92" i="1"/>
  <c r="I93" i="1"/>
  <c r="I95" i="1"/>
  <c r="I96" i="1"/>
  <c r="I97" i="1"/>
  <c r="I98" i="1"/>
  <c r="I100" i="1"/>
  <c r="I102" i="1"/>
  <c r="I103" i="1"/>
  <c r="I106" i="1"/>
  <c r="I107" i="1"/>
  <c r="I109" i="1"/>
  <c r="I110" i="1"/>
  <c r="I112" i="1"/>
  <c r="I114" i="1"/>
  <c r="I115" i="1"/>
  <c r="I116" i="1"/>
  <c r="I118" i="1"/>
  <c r="I120" i="1"/>
  <c r="I124" i="1"/>
  <c r="I125" i="1"/>
  <c r="I128" i="1"/>
  <c r="I129" i="1"/>
  <c r="I130" i="1"/>
  <c r="I134" i="1"/>
  <c r="I136" i="1"/>
  <c r="I137" i="1"/>
  <c r="I139" i="1"/>
  <c r="I142" i="1"/>
  <c r="I143" i="1"/>
  <c r="I147" i="1"/>
  <c r="I148" i="1"/>
  <c r="I149" i="1"/>
  <c r="I150" i="1"/>
  <c r="I152" i="1"/>
  <c r="I154" i="1"/>
  <c r="I155" i="1"/>
  <c r="I156" i="1"/>
  <c r="I157" i="1"/>
  <c r="I158" i="1"/>
  <c r="I159" i="1"/>
  <c r="I160" i="1"/>
  <c r="I161" i="1"/>
  <c r="I162" i="1"/>
  <c r="I163" i="1"/>
  <c r="I166" i="1"/>
  <c r="I174" i="1"/>
  <c r="I178" i="1"/>
  <c r="I183" i="1"/>
  <c r="I185" i="1"/>
  <c r="I187" i="1"/>
  <c r="I188" i="1"/>
  <c r="I190" i="1"/>
  <c r="I193" i="1"/>
  <c r="I194" i="1"/>
  <c r="I196" i="1"/>
  <c r="I200" i="1"/>
  <c r="I203" i="1"/>
  <c r="I207" i="1"/>
  <c r="H16" i="1"/>
  <c r="H8" i="1"/>
  <c r="H7" i="1" s="1"/>
  <c r="H11" i="1"/>
  <c r="H10" i="1" s="1"/>
  <c r="H19" i="1"/>
  <c r="H21" i="1"/>
  <c r="H25" i="1"/>
  <c r="H27" i="1"/>
  <c r="H29" i="1"/>
  <c r="H31" i="1"/>
  <c r="H34" i="1"/>
  <c r="H39" i="1"/>
  <c r="H44" i="1"/>
  <c r="H41" i="1" s="1"/>
  <c r="H50" i="1"/>
  <c r="H54" i="1"/>
  <c r="H57" i="1"/>
  <c r="H60" i="1"/>
  <c r="H67" i="1"/>
  <c r="H63" i="1" s="1"/>
  <c r="H71" i="1"/>
  <c r="H80" i="1"/>
  <c r="H76" i="1" s="1"/>
  <c r="H87" i="1"/>
  <c r="H89" i="1"/>
  <c r="H94" i="1"/>
  <c r="H99" i="1"/>
  <c r="H101" i="1"/>
  <c r="H105" i="1"/>
  <c r="H108" i="1"/>
  <c r="H111" i="1"/>
  <c r="H113" i="1"/>
  <c r="H119" i="1"/>
  <c r="H117" i="1" s="1"/>
  <c r="H123" i="1"/>
  <c r="H127" i="1"/>
  <c r="H126" i="1" s="1"/>
  <c r="H135" i="1"/>
  <c r="H133" i="1" s="1"/>
  <c r="H140" i="1"/>
  <c r="H138" i="1" s="1"/>
  <c r="H153" i="1"/>
  <c r="H151" i="1" s="1"/>
  <c r="H146" i="1" s="1"/>
  <c r="H145" i="1" s="1"/>
  <c r="H165" i="1"/>
  <c r="H164" i="1" s="1"/>
  <c r="H170" i="1"/>
  <c r="H169" i="1" s="1"/>
  <c r="H173" i="1"/>
  <c r="H172" i="1" s="1"/>
  <c r="H179" i="1"/>
  <c r="H177" i="1" s="1"/>
  <c r="H186" i="1"/>
  <c r="H182" i="1" s="1"/>
  <c r="H192" i="1"/>
  <c r="H195" i="1"/>
  <c r="H197" i="1"/>
  <c r="H199" i="1"/>
  <c r="H202" i="1"/>
  <c r="H204" i="1"/>
  <c r="H206" i="1"/>
  <c r="H210" i="1"/>
  <c r="H209" i="1" s="1"/>
  <c r="H208" i="1" s="1"/>
  <c r="G210" i="1"/>
  <c r="G209" i="1" s="1"/>
  <c r="G208" i="1" s="1"/>
  <c r="G206" i="1"/>
  <c r="G204" i="1"/>
  <c r="G202" i="1"/>
  <c r="G199" i="1"/>
  <c r="G197" i="1"/>
  <c r="G195" i="1"/>
  <c r="G192" i="1"/>
  <c r="G186" i="1"/>
  <c r="G182" i="1" s="1"/>
  <c r="G179" i="1"/>
  <c r="G177" i="1" s="1"/>
  <c r="G173" i="1"/>
  <c r="G172" i="1" s="1"/>
  <c r="G170" i="1"/>
  <c r="G169" i="1" s="1"/>
  <c r="G165" i="1"/>
  <c r="G164" i="1" s="1"/>
  <c r="G153" i="1"/>
  <c r="G151" i="1" s="1"/>
  <c r="G146" i="1" s="1"/>
  <c r="G145" i="1" s="1"/>
  <c r="G140" i="1"/>
  <c r="G138" i="1" s="1"/>
  <c r="G135" i="1"/>
  <c r="G133" i="1" s="1"/>
  <c r="G132" i="1" s="1"/>
  <c r="G131" i="1" s="1"/>
  <c r="G127" i="1"/>
  <c r="G126" i="1" s="1"/>
  <c r="G123" i="1"/>
  <c r="G119" i="1"/>
  <c r="G117" i="1" s="1"/>
  <c r="G113" i="1"/>
  <c r="G111" i="1"/>
  <c r="G108" i="1"/>
  <c r="G105" i="1"/>
  <c r="G101" i="1"/>
  <c r="G99" i="1"/>
  <c r="G94" i="1"/>
  <c r="G89" i="1"/>
  <c r="G87" i="1"/>
  <c r="G80" i="1"/>
  <c r="G76" i="1" s="1"/>
  <c r="G71" i="1"/>
  <c r="G67" i="1"/>
  <c r="G63" i="1" s="1"/>
  <c r="G60" i="1"/>
  <c r="G57" i="1"/>
  <c r="G54" i="1"/>
  <c r="G50" i="1"/>
  <c r="G47" i="1"/>
  <c r="G44" i="1"/>
  <c r="G41" i="1" s="1"/>
  <c r="G39" i="1"/>
  <c r="G34" i="1"/>
  <c r="G31" i="1"/>
  <c r="G29" i="1"/>
  <c r="G27" i="1"/>
  <c r="G25" i="1"/>
  <c r="G21" i="1"/>
  <c r="G19" i="1"/>
  <c r="G16" i="1"/>
  <c r="G11" i="1"/>
  <c r="G10" i="1" s="1"/>
  <c r="G8" i="1"/>
  <c r="G7" i="1" s="1"/>
  <c r="I9" i="4"/>
  <c r="I12" i="4"/>
  <c r="I15" i="4"/>
  <c r="I17" i="4"/>
  <c r="I21" i="4"/>
  <c r="I22" i="4"/>
  <c r="I24" i="4"/>
  <c r="I27" i="4"/>
  <c r="I28" i="4"/>
  <c r="I30" i="4"/>
  <c r="I34" i="4"/>
  <c r="I36" i="4"/>
  <c r="I38" i="4"/>
  <c r="I42" i="4"/>
  <c r="I43" i="4"/>
  <c r="I45" i="4"/>
  <c r="I46" i="4"/>
  <c r="I47" i="4"/>
  <c r="I48" i="4"/>
  <c r="I50" i="4"/>
  <c r="I51" i="4"/>
  <c r="I53" i="4"/>
  <c r="I54" i="4"/>
  <c r="I56" i="4"/>
  <c r="I58" i="4"/>
  <c r="I60" i="4"/>
  <c r="I63" i="4"/>
  <c r="I64" i="4"/>
  <c r="I66" i="4"/>
  <c r="I68" i="4"/>
  <c r="I71" i="4"/>
  <c r="I72" i="4"/>
  <c r="I73" i="4"/>
  <c r="I74" i="4"/>
  <c r="I77" i="4"/>
  <c r="I79" i="4"/>
  <c r="I81" i="4"/>
  <c r="I90" i="4"/>
  <c r="I91" i="4"/>
  <c r="I92" i="4"/>
  <c r="I93" i="4"/>
  <c r="I94" i="4"/>
  <c r="I95" i="4"/>
  <c r="I96" i="4"/>
  <c r="I100" i="4"/>
  <c r="I4" i="4"/>
  <c r="H52" i="4"/>
  <c r="H49" i="4" s="1"/>
  <c r="H8" i="4"/>
  <c r="H11" i="4"/>
  <c r="H10" i="4" s="1"/>
  <c r="H14" i="4"/>
  <c r="H16" i="4"/>
  <c r="H20" i="4"/>
  <c r="H23" i="4"/>
  <c r="H26" i="4"/>
  <c r="H29" i="4"/>
  <c r="H33" i="4"/>
  <c r="H35" i="4"/>
  <c r="H37" i="4"/>
  <c r="H41" i="4"/>
  <c r="H40" i="4" s="1"/>
  <c r="H44" i="4"/>
  <c r="H55" i="4"/>
  <c r="H59" i="4"/>
  <c r="H62" i="4"/>
  <c r="H65" i="4"/>
  <c r="H67" i="4"/>
  <c r="H70" i="4"/>
  <c r="H69" i="4" s="1"/>
  <c r="H76" i="4"/>
  <c r="H78" i="4"/>
  <c r="H80" i="4"/>
  <c r="H84" i="4"/>
  <c r="H83" i="4" s="1"/>
  <c r="H82" i="4" s="1"/>
  <c r="H89" i="4"/>
  <c r="H88" i="4" s="1"/>
  <c r="H87" i="4" s="1"/>
  <c r="H86" i="4" s="1"/>
  <c r="H99" i="4"/>
  <c r="H98" i="4" s="1"/>
  <c r="H97" i="4" s="1"/>
  <c r="G8" i="4"/>
  <c r="G7" i="4" s="1"/>
  <c r="G11" i="4"/>
  <c r="G10" i="4" s="1"/>
  <c r="G14" i="4"/>
  <c r="G16" i="4"/>
  <c r="G99" i="4"/>
  <c r="G98" i="4" s="1"/>
  <c r="G97" i="4" s="1"/>
  <c r="G89" i="4"/>
  <c r="G88" i="4" s="1"/>
  <c r="G87" i="4" s="1"/>
  <c r="G86" i="4" s="1"/>
  <c r="G84" i="4"/>
  <c r="G83" i="4" s="1"/>
  <c r="G82" i="4" s="1"/>
  <c r="G80" i="4"/>
  <c r="G78" i="4"/>
  <c r="G76" i="4"/>
  <c r="G70" i="4"/>
  <c r="G69" i="4" s="1"/>
  <c r="G67" i="4"/>
  <c r="G65" i="4"/>
  <c r="G62" i="4"/>
  <c r="G59" i="4"/>
  <c r="G55" i="4"/>
  <c r="G52" i="4"/>
  <c r="G49" i="4" s="1"/>
  <c r="I49" i="4" s="1"/>
  <c r="G44" i="4"/>
  <c r="G41" i="4"/>
  <c r="G40" i="4" s="1"/>
  <c r="G37" i="4"/>
  <c r="G35" i="4"/>
  <c r="G33" i="4"/>
  <c r="G29" i="4"/>
  <c r="G26" i="4"/>
  <c r="G23" i="4"/>
  <c r="G20" i="4"/>
  <c r="G33" i="1" l="1"/>
  <c r="G32" i="4"/>
  <c r="G122" i="1"/>
  <c r="G121" i="1" s="1"/>
  <c r="G25" i="4"/>
  <c r="G39" i="4"/>
  <c r="G31" i="4" s="1"/>
  <c r="G75" i="4"/>
  <c r="G13" i="4"/>
  <c r="G6" i="4" s="1"/>
  <c r="I97" i="4"/>
  <c r="G191" i="1"/>
  <c r="I78" i="4"/>
  <c r="I69" i="4"/>
  <c r="I65" i="4"/>
  <c r="I59" i="4"/>
  <c r="I44" i="4"/>
  <c r="I37" i="4"/>
  <c r="I33" i="4"/>
  <c r="I26" i="4"/>
  <c r="I8" i="4"/>
  <c r="I206" i="1"/>
  <c r="I202" i="1"/>
  <c r="I192" i="1"/>
  <c r="I177" i="1"/>
  <c r="I123" i="1"/>
  <c r="I113" i="1"/>
  <c r="I108" i="1"/>
  <c r="I101" i="1"/>
  <c r="I94" i="1"/>
  <c r="I87" i="1"/>
  <c r="I71" i="1"/>
  <c r="I60" i="1"/>
  <c r="I54" i="1"/>
  <c r="I41" i="1"/>
  <c r="I34" i="1"/>
  <c r="I29" i="1"/>
  <c r="I19" i="1"/>
  <c r="I7" i="1"/>
  <c r="I80" i="4"/>
  <c r="I76" i="4"/>
  <c r="I67" i="4"/>
  <c r="I62" i="4"/>
  <c r="I55" i="4"/>
  <c r="I35" i="4"/>
  <c r="I29" i="4"/>
  <c r="I23" i="4"/>
  <c r="I16" i="4"/>
  <c r="H7" i="4"/>
  <c r="I199" i="1"/>
  <c r="I195" i="1"/>
  <c r="I182" i="1"/>
  <c r="I172" i="1"/>
  <c r="I164" i="1"/>
  <c r="I117" i="1"/>
  <c r="I111" i="1"/>
  <c r="I105" i="1"/>
  <c r="I99" i="1"/>
  <c r="I89" i="1"/>
  <c r="I76" i="1"/>
  <c r="I57" i="1"/>
  <c r="I50" i="1"/>
  <c r="I39" i="1"/>
  <c r="I31" i="1"/>
  <c r="I27" i="1"/>
  <c r="I21" i="1"/>
  <c r="I10" i="1"/>
  <c r="I16" i="1"/>
  <c r="I133" i="1"/>
  <c r="I86" i="4"/>
  <c r="I40" i="4"/>
  <c r="I10" i="4"/>
  <c r="I7" i="4"/>
  <c r="I138" i="1"/>
  <c r="I126" i="1"/>
  <c r="I63" i="1"/>
  <c r="I99" i="4"/>
  <c r="I89" i="4"/>
  <c r="I87" i="4"/>
  <c r="I41" i="4"/>
  <c r="I11" i="4"/>
  <c r="G59" i="1"/>
  <c r="G104" i="1"/>
  <c r="I173" i="1"/>
  <c r="I146" i="1"/>
  <c r="I135" i="1"/>
  <c r="I127" i="1"/>
  <c r="I119" i="1"/>
  <c r="I67" i="1"/>
  <c r="I8" i="1"/>
  <c r="G19" i="4"/>
  <c r="G18" i="4" s="1"/>
  <c r="H32" i="4"/>
  <c r="I32" i="4" s="1"/>
  <c r="H19" i="4"/>
  <c r="H13" i="4"/>
  <c r="I98" i="4"/>
  <c r="I88" i="4"/>
  <c r="I70" i="4"/>
  <c r="I52" i="4"/>
  <c r="I20" i="4"/>
  <c r="I14" i="4"/>
  <c r="G18" i="1"/>
  <c r="G24" i="1"/>
  <c r="G168" i="1"/>
  <c r="G176" i="1"/>
  <c r="G201" i="1"/>
  <c r="H191" i="1"/>
  <c r="H168" i="1"/>
  <c r="I168" i="1" s="1"/>
  <c r="H144" i="1"/>
  <c r="H104" i="1"/>
  <c r="H47" i="1"/>
  <c r="I47" i="1" s="1"/>
  <c r="H18" i="1"/>
  <c r="I18" i="1" s="1"/>
  <c r="I186" i="1"/>
  <c r="I165" i="1"/>
  <c r="I153" i="1"/>
  <c r="I151" i="1"/>
  <c r="I145" i="1"/>
  <c r="I140" i="1"/>
  <c r="I80" i="1"/>
  <c r="I44" i="1"/>
  <c r="I11" i="1"/>
  <c r="H201" i="1"/>
  <c r="I201" i="1" s="1"/>
  <c r="H176" i="1"/>
  <c r="I176" i="1" s="1"/>
  <c r="H132" i="1"/>
  <c r="H122" i="1"/>
  <c r="H33" i="1"/>
  <c r="I33" i="1" s="1"/>
  <c r="H24" i="1"/>
  <c r="I24" i="1" s="1"/>
  <c r="H6" i="1"/>
  <c r="H59" i="1"/>
  <c r="I59" i="1" s="1"/>
  <c r="G6" i="1"/>
  <c r="G144" i="1"/>
  <c r="H75" i="4"/>
  <c r="I75" i="4" s="1"/>
  <c r="H61" i="4"/>
  <c r="H39" i="4"/>
  <c r="H25" i="4"/>
  <c r="H6" i="4"/>
  <c r="G61" i="4"/>
  <c r="G57" i="4" s="1"/>
  <c r="I104" i="1" l="1"/>
  <c r="I19" i="4"/>
  <c r="I191" i="1"/>
  <c r="I13" i="4"/>
  <c r="G5" i="4"/>
  <c r="G175" i="1"/>
  <c r="G167" i="1" s="1"/>
  <c r="G23" i="1"/>
  <c r="G5" i="1" s="1"/>
  <c r="I6" i="4"/>
  <c r="H31" i="4"/>
  <c r="I31" i="4" s="1"/>
  <c r="I39" i="4"/>
  <c r="I6" i="1"/>
  <c r="H131" i="1"/>
  <c r="I131" i="1" s="1"/>
  <c r="I132" i="1"/>
  <c r="H18" i="4"/>
  <c r="I18" i="4" s="1"/>
  <c r="I25" i="4"/>
  <c r="I61" i="4"/>
  <c r="H121" i="1"/>
  <c r="I121" i="1" s="1"/>
  <c r="I122" i="1"/>
  <c r="I144" i="1"/>
  <c r="H175" i="1"/>
  <c r="H23" i="1"/>
  <c r="H57" i="4"/>
  <c r="G4" i="1" l="1"/>
  <c r="H5" i="1"/>
  <c r="I5" i="1" s="1"/>
  <c r="I23" i="1"/>
  <c r="H5" i="4"/>
  <c r="I5" i="4" s="1"/>
  <c r="I57" i="4"/>
  <c r="H167" i="1"/>
  <c r="I167" i="1" s="1"/>
  <c r="I175" i="1"/>
  <c r="H4" i="1"/>
  <c r="I4" i="1" s="1"/>
</calcChain>
</file>

<file path=xl/sharedStrings.xml><?xml version="1.0" encoding="utf-8"?>
<sst xmlns="http://schemas.openxmlformats.org/spreadsheetml/2006/main" count="419" uniqueCount="353">
  <si>
    <t>Raz-red</t>
  </si>
  <si>
    <t>Sku-pina</t>
  </si>
  <si>
    <t>Pod-skupina</t>
  </si>
  <si>
    <t>Odje-ljak</t>
  </si>
  <si>
    <t>Osnovni Račun</t>
  </si>
  <si>
    <t>RASHODI</t>
  </si>
  <si>
    <t>UKUPNI RASHODI (3+4) JEDINSTVENI UPRAVNI ODJEL, OPĆINSKO VIJEĆE</t>
  </si>
  <si>
    <t>RASHODI POSLOVANJA</t>
  </si>
  <si>
    <t>RASHODI ZA ZAPOSLENE</t>
  </si>
  <si>
    <t>Plaće (bruto)</t>
  </si>
  <si>
    <t>Plaće za redovan rad</t>
  </si>
  <si>
    <t>Plaće za zaposlene</t>
  </si>
  <si>
    <t>Ostali rashodi za zaposlene</t>
  </si>
  <si>
    <t>Nagrade</t>
  </si>
  <si>
    <t>Darovi</t>
  </si>
  <si>
    <t>Naknade za bolest, invalidnost, smrtni slučaj</t>
  </si>
  <si>
    <t>Regres za godišnji odmor</t>
  </si>
  <si>
    <t>Ostali nenavedeni rashodi za zaposlene</t>
  </si>
  <si>
    <t>"1</t>
  </si>
  <si>
    <t>Nagrada za Božić - Božićnica</t>
  </si>
  <si>
    <t>Doprinosi na plaće</t>
  </si>
  <si>
    <t>Doprinosi za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</si>
  <si>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</si>
  <si>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</si>
  <si>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</si>
  <si>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</si>
  <si>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Dnevnice za službeni put u zemlji</t>
  </si>
  <si>
    <t>Naknade za prijevoz za rad na terenu i odvojeni život</t>
  </si>
  <si>
    <t>Naknada za prijevoz na posao i s posla</t>
  </si>
  <si>
    <t>Stručno usavršavanje zaposlenika</t>
  </si>
  <si>
    <t>Tečajevi, savjetovanja, simpoziji</t>
  </si>
  <si>
    <t>Rashodi za materijal i energiju</t>
  </si>
  <si>
    <t>Uredski materijal (obrasci, papir, olovke i dr.)</t>
  </si>
  <si>
    <t xml:space="preserve">Uredski materijal i ostali materijalni rashodi </t>
  </si>
  <si>
    <t>Literatura (publikacije, časopisi, glasila, knjige i dr.)</t>
  </si>
  <si>
    <t>Materijal i sredstva za čišćenje i održavanje i higijenu</t>
  </si>
  <si>
    <t>Ostali materijal za potrebe redovnog poslovanja</t>
  </si>
  <si>
    <t>Energija</t>
  </si>
  <si>
    <t>Električna energija</t>
  </si>
  <si>
    <t>Motorni benzin i diesel gorivo</t>
  </si>
  <si>
    <t>Ostali materijal za proizvodnju energije</t>
  </si>
  <si>
    <t>"2</t>
  </si>
  <si>
    <t>lož ulje</t>
  </si>
  <si>
    <t>javna rasvjeta</t>
  </si>
  <si>
    <t>Materijal i dijelovi za tekuće i investicijsko održavanje</t>
  </si>
  <si>
    <t>Materijal i dijelovi za tekuće i investicijsko održavanje građev. Objekata</t>
  </si>
  <si>
    <t>Materijal i dijelovi za tekuće i investicijsko održavanje postrojenja i opreme</t>
  </si>
  <si>
    <t>Ostali materijal i dijelovi za tekuće i investicijsko održavanje</t>
  </si>
  <si>
    <t>"3</t>
  </si>
  <si>
    <t>Materijal i sredstva za održavanje javnih površina</t>
  </si>
  <si>
    <t>Materijal i dijelovi za održavanje prijevoznih sredstava i radnih strojeva</t>
  </si>
  <si>
    <t>Materijal za održavanje općinskih cesta</t>
  </si>
  <si>
    <t>Sitni inventar i auto gume</t>
  </si>
  <si>
    <t xml:space="preserve">Sitni inventar </t>
  </si>
  <si>
    <t>Auto gume</t>
  </si>
  <si>
    <t>Službena, radna i zaštitna odjeća i obuća</t>
  </si>
  <si>
    <t>Rashodi za usluge</t>
  </si>
  <si>
    <t>Usluge telefona, pošte i prijevoza</t>
  </si>
  <si>
    <t>Usluge telefona, telefaxa, mobitela, interneta</t>
  </si>
  <si>
    <t>Poštarina (pisma, tiskanice i dr.)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</si>
  <si>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</si>
  <si>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</si>
  <si>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</si>
  <si>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 i radnih strojeva</t>
  </si>
  <si>
    <t>Ostale usluge tekućeg i investicijskog održavanja</t>
  </si>
  <si>
    <t>Usluge za tekuće i investicijsko održavanje općinskih cesta</t>
  </si>
  <si>
    <t>Usluge za tekuće i investicijsko održavanje javne rasvjete</t>
  </si>
  <si>
    <t>Usluge održavanja javnih površina</t>
  </si>
  <si>
    <t>Usluge promidžbe i informiranja</t>
  </si>
  <si>
    <t>Elektronski mediji</t>
  </si>
  <si>
    <t>Tisak (Oglasi i natječaji)</t>
  </si>
  <si>
    <t>Promidžbeni materijal (kalendari, reklame, film)</t>
  </si>
  <si>
    <t>Ostale usluge promidžbe i informiranja (održavanje web stranice)</t>
  </si>
  <si>
    <t>Komunalne usluge</t>
  </si>
  <si>
    <t>Deratizacija i dezinsekcija</t>
  </si>
  <si>
    <t>Dimnjačarske i ekološke usluge</t>
  </si>
  <si>
    <t>Ostale komunalne usluge</t>
  </si>
  <si>
    <t>"4</t>
  </si>
  <si>
    <t>Naknada za korištenje voda</t>
  </si>
  <si>
    <t>Naknada za zaštitu voda</t>
  </si>
  <si>
    <t>Usluge čišćenja snijega</t>
  </si>
  <si>
    <t>Naknada za korištenje cestovnog pojasa</t>
  </si>
  <si>
    <t>Zdravstvene i veterinarske usluge</t>
  </si>
  <si>
    <t>Obvezni preventivni i zdravstveni pregledi zaposlenika</t>
  </si>
  <si>
    <t>Vetrinarske i poljoprivredne usluge</t>
  </si>
  <si>
    <t>Labaratorijske usluge (ispitivanje vode)</t>
  </si>
  <si>
    <t>Ostale zdravstvene i veterinarske usluge (zbrinjavanje napuštenih domaćih životinja)</t>
  </si>
  <si>
    <t>Intelektualne i osobne usluge</t>
  </si>
  <si>
    <t>Ugovori o djelu</t>
  </si>
  <si>
    <t>Usluge odvjetnika i pravnog savjetovanja i javnih bilježnika</t>
  </si>
  <si>
    <t>Geodetsko katastarske usluge</t>
  </si>
  <si>
    <t>Ostale intelektualne usluge</t>
  </si>
  <si>
    <t>Računalne usluge</t>
  </si>
  <si>
    <t>Ostale računalne usluge</t>
  </si>
  <si>
    <t>Ostale usluge</t>
  </si>
  <si>
    <t>Usluge pri registraciji prijevoznih sredstava</t>
  </si>
  <si>
    <t>Ostali nespomenuti rashodi poslovanja</t>
  </si>
  <si>
    <t>Naknade za rad predstavničkih i izvršnih tijela povjerenstava i sl.</t>
  </si>
  <si>
    <t>Naknade članovima predstavničkih i izvršnih tijela</t>
  </si>
  <si>
    <t>Naknada članovima povjerenstva</t>
  </si>
  <si>
    <t>Premije osiguranja</t>
  </si>
  <si>
    <t>Premije osiguranja prijevoznih sredstava</t>
  </si>
  <si>
    <t>Premije osiguranja ostale imovine</t>
  </si>
  <si>
    <t>Reprezentacija</t>
  </si>
  <si>
    <t>Pristojbe i naknade</t>
  </si>
  <si>
    <t>Sudske pristojbe</t>
  </si>
  <si>
    <t>Ostale pristojbe i naknade</t>
  </si>
  <si>
    <t>Ostali nepsomenuti rashodi poslovanja</t>
  </si>
  <si>
    <t>Rashodi protokola (vijenci, cvijeće, svijeće i sl.)</t>
  </si>
  <si>
    <t>Obilježavanje Dana Općine i drugih prigodnih datuma</t>
  </si>
  <si>
    <t>FINANCIJSKI RASHODI</t>
  </si>
  <si>
    <t>Ostali financijski rashodi</t>
  </si>
  <si>
    <t>Bankarske usluge i usluge platnog prometa</t>
  </si>
  <si>
    <t>Usluge banaka</t>
  </si>
  <si>
    <t>Usluge platnog prometa - državni proračun - 5%</t>
  </si>
  <si>
    <t>Ostali nespomenuti financijski rashodi</t>
  </si>
  <si>
    <t>Ostali nepsomenuti financijski rashodi</t>
  </si>
  <si>
    <t>Povrat sredstava</t>
  </si>
  <si>
    <t>Članarina udruga općina</t>
  </si>
  <si>
    <t>NAKNADA GRAĐANIMA I KUĆANSTVIMA IZ PRORAČUNA</t>
  </si>
  <si>
    <t>Ostale naknade građanima i kućanstvima iz proračuna</t>
  </si>
  <si>
    <t>Naknade građanima i kućanstvima u novcu</t>
  </si>
  <si>
    <t>Oprema za novorođenčad</t>
  </si>
  <si>
    <t>Ostale naknade iz proračuna u novcu (socijalni program)</t>
  </si>
  <si>
    <t>Pomoć obiteljima u nabavci ogrijeva</t>
  </si>
  <si>
    <t>Ostale naknade (pogreb, tr. jednokratna novčana naknada)</t>
  </si>
  <si>
    <t>Naknade građanima i kućanstvima u naravi</t>
  </si>
  <si>
    <t>Sufinanciranje cijene prijevoza</t>
  </si>
  <si>
    <t>Ostale naknade iz proračuna</t>
  </si>
  <si>
    <t>Sufinanciranje poljoprivredne proizvodnje</t>
  </si>
  <si>
    <t>Sufinanciranje smještaja djece u vrtiću i dr.</t>
  </si>
  <si>
    <t>OSTALI RASHODI</t>
  </si>
  <si>
    <t>Tekuće donacije</t>
  </si>
  <si>
    <t>Tekuće donacije u novcu</t>
  </si>
  <si>
    <t>2.1.</t>
  </si>
  <si>
    <t>2.2.</t>
  </si>
  <si>
    <t>2.3.</t>
  </si>
  <si>
    <t>2.4.</t>
  </si>
  <si>
    <t>2.5.</t>
  </si>
  <si>
    <t>2.6.</t>
  </si>
  <si>
    <t>Donacije školstvu</t>
  </si>
  <si>
    <t>Donacije udrugama građana</t>
  </si>
  <si>
    <t>Cetin 1527</t>
  </si>
  <si>
    <t>LD Kuna</t>
  </si>
  <si>
    <t>DVD Cetingrad - redovno financiranje</t>
  </si>
  <si>
    <t>DVD Cetingrad - naknada vatrogascima za gašenje požara</t>
  </si>
  <si>
    <t>Crveni križ Slunj</t>
  </si>
  <si>
    <t>KUD Cetingradska tamburica</t>
  </si>
  <si>
    <t>UHBDR Slunj</t>
  </si>
  <si>
    <t>GSS Karlovac</t>
  </si>
  <si>
    <t>PD Crvene stijene</t>
  </si>
  <si>
    <t>2.9.</t>
  </si>
  <si>
    <t>2.10.</t>
  </si>
  <si>
    <t>Kazne, penali, naknada štete</t>
  </si>
  <si>
    <t>Naknada štete pravnim i fizičkim osobama</t>
  </si>
  <si>
    <t>Ostale naknade štete pravnim i fizičkim osobama</t>
  </si>
  <si>
    <t>RASHODI ZA NABAVKU NEFINANCIJSKE IMOVINE</t>
  </si>
  <si>
    <t>RASHODI ZA NABAVKU NE PROIZVEDENE DUGOTRAJNE IMOVINE</t>
  </si>
  <si>
    <t>Materijalna imovina - prirodna bogatstva</t>
  </si>
  <si>
    <t>Zemljište</t>
  </si>
  <si>
    <t>Građevinsko zemljište</t>
  </si>
  <si>
    <t>RASHODI ZA NABAVKU PROIZVEDENE I DUGOTRAJNE IMOVINE</t>
  </si>
  <si>
    <t>Građevinski objekti</t>
  </si>
  <si>
    <t>Ceste, željeznice i ostali prometni objekti</t>
  </si>
  <si>
    <t>Ceste - asfaltiranje nerazvrstanih cesta</t>
  </si>
  <si>
    <t>Ostali građevinski objekti</t>
  </si>
  <si>
    <t>Plinovod, vodovod, kanalizacija</t>
  </si>
  <si>
    <t>Spomenici - kulturni, povijesni</t>
  </si>
  <si>
    <t>Uređenje groblja, Plan grobnih mjesta</t>
  </si>
  <si>
    <t>Postrojenja i oprema</t>
  </si>
  <si>
    <t>Uredska oprema i namještaj</t>
  </si>
  <si>
    <t>Računala i računalna oprema</t>
  </si>
  <si>
    <t>Uredski namještaj</t>
  </si>
  <si>
    <t>Komunikacijska oprema</t>
  </si>
  <si>
    <t>Telefoni i ostali komunikacijski uređaji</t>
  </si>
  <si>
    <t>Oprema za održavanje i zaštitu</t>
  </si>
  <si>
    <t>Oprema za grijanje, ventilaciju i hlađenje</t>
  </si>
  <si>
    <t>Uređaji, strojevi i oprema za ostale namjene</t>
  </si>
  <si>
    <t>Nematerijalna proizvedena imovina</t>
  </si>
  <si>
    <t>Umjetnička literarna i znanstvena djela</t>
  </si>
  <si>
    <t>Dokumenti prostronog uređenja (prostorni planovi i ostalo)</t>
  </si>
  <si>
    <t>Ostala nematerijalna proizvedena imovina</t>
  </si>
  <si>
    <t>Rashodi za dodatna ulaganja u nefinancijsku imovinu</t>
  </si>
  <si>
    <t>Dodatna ulaganja na građevinskim objektima</t>
  </si>
  <si>
    <t>Članak 2.</t>
  </si>
  <si>
    <t>Tekuće donacije vjerskim zajednicama</t>
  </si>
  <si>
    <t>Tekuće donacije nacionalnim zajednicama i manjinama</t>
  </si>
  <si>
    <t>Tekuće donacije političkim strankama</t>
  </si>
  <si>
    <t>Tekuće donacije športskim društvima</t>
  </si>
  <si>
    <t>Ostale tekuće donacije</t>
  </si>
  <si>
    <t>PRIHODI I PRIMICI</t>
  </si>
  <si>
    <t>UKUPNO 6+7+8</t>
  </si>
  <si>
    <t>PRIHODI POSLOVANJA</t>
  </si>
  <si>
    <t>PRIHODI OD POREZA</t>
  </si>
  <si>
    <t>Porez i prirez na dohodak</t>
  </si>
  <si>
    <t>Porez i prirez na dohodak od nesamostalnog rada</t>
  </si>
  <si>
    <t>Porez i prirez na dohodak od nesamostalnog rada i drugih samostalnih djelatnosti</t>
  </si>
  <si>
    <t>Porez na imovinu</t>
  </si>
  <si>
    <t>Povremeni porezi na imovinu</t>
  </si>
  <si>
    <t>Porez na promet nekretninama</t>
  </si>
  <si>
    <t>Porezi na robu i usluge</t>
  </si>
  <si>
    <t>Porezi na promet (potrošnju)</t>
  </si>
  <si>
    <t>Porez na potrošnju</t>
  </si>
  <si>
    <t>Porezi na korištenje dobara ili izvođenje aktivnosti</t>
  </si>
  <si>
    <t>Porez na tvrtku odnosno naziv tvrtke</t>
  </si>
  <si>
    <t>POMOĆI IZ IZNOZEMSTVA I OD SUBJEKATA UNUTAR OPĆEG PRORAČUNA</t>
  </si>
  <si>
    <t>Pomoć proračunu iz drugih proračuna</t>
  </si>
  <si>
    <t>Tekuće pomoći proračunu iz drugih proračuna</t>
  </si>
  <si>
    <t>Tekuće pomoći iz državnog proračuna</t>
  </si>
  <si>
    <t>Tekuće pomoći iz županijskog proračuna</t>
  </si>
  <si>
    <t>Kapitalne pomoći proračunu iz drugih proračuna</t>
  </si>
  <si>
    <t>Kapitalne pomoći iz županijskog proračuna</t>
  </si>
  <si>
    <t>Pomoći od izvanproračunskih korisnika</t>
  </si>
  <si>
    <t>Tekuće pomoći od izvanproračunskih korisnika</t>
  </si>
  <si>
    <t>Tekuće pomoći od ostalih izvan proračunskih korisnika državnog proračuna</t>
  </si>
  <si>
    <t>Kapitalne pomoći od izvanproračunskih korisnika</t>
  </si>
  <si>
    <t>Kapitalne pomoći od ostalih izvanproračunskih korisnika državnog proračuna</t>
  </si>
  <si>
    <t>PRIHODI OD IMOVINE</t>
  </si>
  <si>
    <t>Prihodi od financijske imovine</t>
  </si>
  <si>
    <t>Kamate na oročena sredstva i depozite po viđenju</t>
  </si>
  <si>
    <t>Kamate na depozite po viđenju</t>
  </si>
  <si>
    <t>Prihodi od zateznih kamata</t>
  </si>
  <si>
    <t>Zatezne kamate iz obveznih odnosa i drugo</t>
  </si>
  <si>
    <t>Ostali prihodi od financijske imovine</t>
  </si>
  <si>
    <t>Prihodi od nefinancijske imovine</t>
  </si>
  <si>
    <t>Naknada za koncesije</t>
  </si>
  <si>
    <t>Naknada za ostale koncesije</t>
  </si>
  <si>
    <t>Naknada za koncesiju za dimnjačarske poslove</t>
  </si>
  <si>
    <t>Prihodi od zakupa i iznajmljivanja imovine</t>
  </si>
  <si>
    <t>Prihodi od zakupa poljoprivrednog zemljišta</t>
  </si>
  <si>
    <t>Prihodi od zakupa poslovnih objekata</t>
  </si>
  <si>
    <t>Ostali prihodi od iznajmljivanja i zakupa imovine - javne površine</t>
  </si>
  <si>
    <t>Naknada za korištenje nefinancijske imovine</t>
  </si>
  <si>
    <t>Naknada za korištenje i eksploataciju mineralnih sirovina</t>
  </si>
  <si>
    <t>Spomenička renta</t>
  </si>
  <si>
    <t>Ostale naknade za korištenje nefinancijske imovine</t>
  </si>
  <si>
    <t>Naknada za iskop. količ. ne energetskih mineralnih sirovina</t>
  </si>
  <si>
    <t>Naknada za korištenje javnih površina (HT - i dr.)</t>
  </si>
  <si>
    <t>Ostali prihodi od nefinancijske imovine</t>
  </si>
  <si>
    <t>PRIHODI OD UPRAVNIH I ADM. PRISTOJBI I PRISTOJBI PO POSEBNIM PROPISIMA I NAKNADA</t>
  </si>
  <si>
    <t>Upravne i administrativne pristojbe</t>
  </si>
  <si>
    <t>Ostale upravne pristojbe i naknade</t>
  </si>
  <si>
    <t>Prihodi od prodaje državnih biljega</t>
  </si>
  <si>
    <t>Prihodi po posebnim propisima</t>
  </si>
  <si>
    <t>Prihodi vodnog gospodarstva</t>
  </si>
  <si>
    <t>Vodni doprinos</t>
  </si>
  <si>
    <t>Ostali prihodi vodnog gosp. (5% usluge naplate vode)</t>
  </si>
  <si>
    <t>Doprinosi za šume</t>
  </si>
  <si>
    <t>Doprinos za šume</t>
  </si>
  <si>
    <t>Mjesni samodoprinos</t>
  </si>
  <si>
    <t>Ostali nespomenuti prihodi</t>
  </si>
  <si>
    <t>Ostali nespomenuti prihodi po posebnim propisima</t>
  </si>
  <si>
    <t>Prihodi od naplate potrošnje vode</t>
  </si>
  <si>
    <t>Prihodi od naplate usluge centralnog grijanja</t>
  </si>
  <si>
    <t>Prihodi od prenamjene poljoprivrednog u građevinsko zemljište</t>
  </si>
  <si>
    <t>Naknada za zadržavanje nezakonito izgrađenih zgrada</t>
  </si>
  <si>
    <t>Komunalni doprinosi i naknade</t>
  </si>
  <si>
    <t>Komunalni doprinosi</t>
  </si>
  <si>
    <t>Komunalne naknade</t>
  </si>
  <si>
    <t>Naknade za priključak</t>
  </si>
  <si>
    <t>Naknada za priključak</t>
  </si>
  <si>
    <t>PRIHODI OD PRODAJE PROIZVODA I ROBE, TE PRUŽENIH USLUGA I PRIHODI OD DONACIJA</t>
  </si>
  <si>
    <t>Prihodi od prodaje proizvoda i robe te pruženih usluga</t>
  </si>
  <si>
    <t>Prihodi od pruženih usluga</t>
  </si>
  <si>
    <t>PRIHODI OD PRODAJE NEFINANCIJSKE IMOVINE</t>
  </si>
  <si>
    <t>PRIHODI OD PRODAJE NEPROIZVEDENE DUGOTRAJNE IMOVINE</t>
  </si>
  <si>
    <t>Prihodi od prodaje materijalne imovine prirodnih bogatstava</t>
  </si>
  <si>
    <t>PRIMICI OD FINANCIJSKE IMOVINE I ZADUŽIVANJA</t>
  </si>
  <si>
    <t>PRIMICI OD PRODAJE DIONICA I UDJELA U GLAVNICI</t>
  </si>
  <si>
    <t>Primici od prodaje dionica i udjela u glavnici trgovačkih društava u javnom sektoru</t>
  </si>
  <si>
    <t>Dionice i udjeli u glavnici trgovačkih društava u javnom sektoru</t>
  </si>
  <si>
    <t>Članarina LAG</t>
  </si>
  <si>
    <t>Javna rasvjeta</t>
  </si>
  <si>
    <t>Tekuće pomoći od HZZ-a</t>
  </si>
  <si>
    <t>Prihodi od iznajmljivanja stambenih objekata</t>
  </si>
  <si>
    <t>Uređaji (oprema u komunalnom gospodarstvu)</t>
  </si>
  <si>
    <t>Ostale naknade troškova zaposlenima</t>
  </si>
  <si>
    <t>Naknada za korištenje privatnog automobila u službene svrhe</t>
  </si>
  <si>
    <t>2.16.</t>
  </si>
  <si>
    <t>Nematerijalna imovina</t>
  </si>
  <si>
    <t>Ostala prava</t>
  </si>
  <si>
    <t xml:space="preserve">Ulaganja u tuđoj imovini radi prava korištenja </t>
  </si>
  <si>
    <t>Zgrada vlastitog komunalnog pogona i DVD-a</t>
  </si>
  <si>
    <t>"6</t>
  </si>
  <si>
    <t>"7</t>
  </si>
  <si>
    <t>Enegetska obnova zgrada</t>
  </si>
  <si>
    <t>Članak 1.</t>
  </si>
  <si>
    <t xml:space="preserve"> - iznos u kunama -</t>
  </si>
  <si>
    <t>Br. računa</t>
  </si>
  <si>
    <t>VRSTA PRIHODA I RASHODA</t>
  </si>
  <si>
    <t>A)</t>
  </si>
  <si>
    <t>6.</t>
  </si>
  <si>
    <t>7.</t>
  </si>
  <si>
    <t>3.</t>
  </si>
  <si>
    <t>B)</t>
  </si>
  <si>
    <t>8.</t>
  </si>
  <si>
    <t>C)</t>
  </si>
  <si>
    <t xml:space="preserve">Članak 3. </t>
  </si>
  <si>
    <t>"8</t>
  </si>
  <si>
    <t>Uređenje zgrade Hrvatskog doma</t>
  </si>
  <si>
    <t>Ostali slični promenti objekti - "Poučno-pješačka staza"</t>
  </si>
  <si>
    <t>Ostala nematerijalna proizvedena imovina (dokument. za sanaciju odlagališta kom. otpada, legalizacija objekata, procjenbeni elaborati, razvojne strategije i dr.)</t>
  </si>
  <si>
    <t/>
  </si>
  <si>
    <r>
      <rPr>
        <b/>
        <i/>
        <sz val="14"/>
        <color theme="1"/>
        <rFont val="Calibri"/>
        <family val="2"/>
        <charset val="238"/>
        <scheme val="minor"/>
      </rPr>
      <t xml:space="preserve">REPUBLIKA HRVATSKA                                         KARLOVAČKA ŽUPANIJA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</t>
    </r>
    <r>
      <rPr>
        <i/>
        <sz val="14"/>
        <color theme="1"/>
        <rFont val="Calibri"/>
        <family val="2"/>
        <charset val="238"/>
        <scheme val="minor"/>
      </rPr>
      <t xml:space="preserve">OPĆINA CETINGRAD                                              OPĆINSKO VIJEĆE </t>
    </r>
  </si>
  <si>
    <t>PLAN ZA 2019.</t>
  </si>
  <si>
    <t>Naknada za zbrinjavanje komunalnog otpada</t>
  </si>
  <si>
    <t>Poljoprivredno zemljište</t>
  </si>
  <si>
    <t>Materijal i sirovine</t>
  </si>
  <si>
    <t>Ostali materijal i sirovine</t>
  </si>
  <si>
    <t>Iznošenje i odvoz smeća</t>
  </si>
  <si>
    <t>"5</t>
  </si>
  <si>
    <t>Usluga odlaganja komunalnog otpada</t>
  </si>
  <si>
    <t>Zakupnine i najamnine</t>
  </si>
  <si>
    <t>Ostale zakupnine i najamnine</t>
  </si>
  <si>
    <t>Ostale nespomenute usluge - 1% drž. proračun</t>
  </si>
  <si>
    <t>Plaćanje poticajne naknade (FZOEU)</t>
  </si>
  <si>
    <t>Poučno pješačka staza</t>
  </si>
  <si>
    <t>Nogostup</t>
  </si>
  <si>
    <t>Ulaganja u računalne programe</t>
  </si>
  <si>
    <t xml:space="preserve">PLAN ZA 2019. </t>
  </si>
  <si>
    <t>Sufinanciranje troškova odvoza kom. otpada kućanstvima</t>
  </si>
  <si>
    <t>2.17.</t>
  </si>
  <si>
    <t>Dramska skupina BABE</t>
  </si>
  <si>
    <t>PRIMICI OD ZADUŽIVANJA</t>
  </si>
  <si>
    <t>Primljeni krediti i zajmovi od kreditnih i ostalih financijskih institucija izvan javnog sektora</t>
  </si>
  <si>
    <t>Primljeni krediti od tuzemnih kreditnih institucija izvan javnog sektora</t>
  </si>
  <si>
    <t>Primljeni krediti od tuzemnih kreditnih institucija izvan javnog sektora - kratkoročni</t>
  </si>
  <si>
    <t>IZVRŠENJE 01.01.-31.12.2019. godine</t>
  </si>
  <si>
    <t>Indeks</t>
  </si>
  <si>
    <t>Pregled ostvarenih prihoda i primitaka proračuna Općine Cetingrad za razdbolje 01.01. - 31.12.2019. godina iskazuju se u računima prihoda po ekonomskoj klasifikaciji:</t>
  </si>
  <si>
    <t>Rashodi i izdaci proračuna za 2019. godinuu iznosu 9.947.861,00 kn raspoređuju se po nositeljima, korisnicima i bližim namjenama u posebnom dijelu Izvještaja o izvršenju proračuna kako slijedi:</t>
  </si>
  <si>
    <t>IZVRŠENJE 01.01.-31.12.2019.</t>
  </si>
  <si>
    <t>IZVJEŠTAJ</t>
  </si>
  <si>
    <t>o izvršenju proračuna općine Cetingrad za razdoblje</t>
  </si>
  <si>
    <t>od 01.01. - 31.12.2019.</t>
  </si>
  <si>
    <t>o izvršenju proračuna Općine Cetingrad za razdoblje od</t>
  </si>
  <si>
    <t>01.01. - 31.12.2019. godine</t>
  </si>
  <si>
    <t>Izvještaj o izvršenju proračuna Općine Cetingrad za razdbolje od 01.01. - 31.12.2019. godine sadrži:</t>
  </si>
  <si>
    <t>Izvršenje 01.01. - 31.12.2019.</t>
  </si>
  <si>
    <t>Index</t>
  </si>
  <si>
    <t>9.757.579,00 kn</t>
  </si>
  <si>
    <t>4.</t>
  </si>
  <si>
    <t>RASPOLOŽIVA SREDSTVA IZ PRETHODNI GODINA (VIŠAK PRIHODA I REZERVI)</t>
  </si>
  <si>
    <t>RAČUN PRIHODA I RASHODA I OPĆI DIO</t>
  </si>
  <si>
    <t>URBROJ: 2133-07/20-01</t>
  </si>
  <si>
    <t>Izvještaj o izvršenju proračuna Općine Cetingrad za 2019. godinu objavit će se u "Glasniku Karlovačke županije", a stupa na snagu danom donošenja.</t>
  </si>
  <si>
    <t>I Z V J E Š Ć E</t>
  </si>
  <si>
    <t>KLASA: 400-08/20-01/01</t>
  </si>
  <si>
    <t>Predsjednik Općinskog vijeća</t>
  </si>
  <si>
    <t>Milan Capan</t>
  </si>
  <si>
    <r>
      <t xml:space="preserve">    </t>
    </r>
    <r>
      <rPr>
        <sz val="12"/>
        <color theme="1"/>
        <rFont val="Tahoma"/>
        <family val="2"/>
        <charset val="238"/>
      </rPr>
      <t xml:space="preserve">    Na temelju članka 110. Zakona o proračunu ("Narodne novine" br. 87/08, 136/12 i 15/15), Pravilnika o polugodišnjem i godišnjem izvještaju o izvršenju proračuna ("Narodne novine" br. 24/13, 102/17, 01/20) i članka 32. Statuta Općine Cetingrad ("Glasnik Karlovačke županije" br. 09/13 i 51/19 - pročišćeni tekst) Općinsko vijeće Općine Cetingrad na svojoj 31. sjednici održanoj 11. svibnja 2020. godine donijelo je</t>
    </r>
  </si>
  <si>
    <t>Cetingrad, 11.05.2020. godine</t>
  </si>
  <si>
    <t xml:space="preserve">Cetingrad, 11.05.2020.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</si>
</sst>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;[Red]#,##0.00\ &quot;kn&quot;"/>
    <numFmt numFmtId="165" formatCode="#,##0.00\ _k_n"/>
    <numFmt numFmtId="166" formatCode="#,##0;[Red]#,##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Tahoma"/>
      <family val="2"/>
      <charset val="238"/>
    </font>
    <font>
      <b/>
      <sz val="15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rgb="FFFF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2" fillId="2" borderId="1" xfId="0" applyFont="1" applyFill="1" applyBorder="1"/>
    <xf numFmtId="0" fontId="5" fillId="3" borderId="1" xfId="0" applyFont="1" applyFill="1" applyBorder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5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164" fontId="6" fillId="0" borderId="1" xfId="0" applyNumberFormat="1" applyFont="1" applyFill="1" applyBorder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4" fillId="6" borderId="1" xfId="0" applyFont="1" applyFill="1" applyBorder="1"/>
    <xf numFmtId="0" fontId="0" fillId="6" borderId="1" xfId="0" applyFill="1" applyBorder="1"/>
    <xf numFmtId="164" fontId="7" fillId="6" borderId="1" xfId="0" applyNumberFormat="1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ont="1" applyFill="1" applyBorder="1"/>
    <xf numFmtId="0" fontId="7" fillId="0" borderId="0" xfId="0" applyFont="1"/>
    <xf numFmtId="0" fontId="7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164" fontId="10" fillId="2" borderId="1" xfId="0" applyNumberFormat="1" applyFont="1" applyFill="1" applyBorder="1"/>
    <xf numFmtId="0" fontId="11" fillId="3" borderId="1" xfId="0" applyFont="1" applyFill="1" applyBorder="1"/>
    <xf numFmtId="164" fontId="11" fillId="3" borderId="1" xfId="0" applyNumberFormat="1" applyFont="1" applyFill="1" applyBorder="1"/>
    <xf numFmtId="0" fontId="11" fillId="0" borderId="1" xfId="0" applyFont="1" applyFill="1" applyBorder="1"/>
    <xf numFmtId="164" fontId="11" fillId="0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8" fillId="0" borderId="1" xfId="0" applyFont="1" applyFill="1" applyBorder="1"/>
    <xf numFmtId="0" fontId="7" fillId="6" borderId="1" xfId="0" applyFont="1" applyFill="1" applyBorder="1"/>
    <xf numFmtId="0" fontId="7" fillId="0" borderId="1" xfId="0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5" fillId="0" borderId="0" xfId="0" applyNumberFormat="1" applyFont="1"/>
    <xf numFmtId="49" fontId="1" fillId="0" borderId="0" xfId="0" applyNumberFormat="1" applyFont="1"/>
    <xf numFmtId="49" fontId="2" fillId="0" borderId="0" xfId="0" applyNumberFormat="1" applyFont="1"/>
    <xf numFmtId="0" fontId="1" fillId="0" borderId="0" xfId="0" quotePrefix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164" fontId="0" fillId="0" borderId="1" xfId="0" applyNumberForma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0" fillId="6" borderId="1" xfId="0" applyNumberForma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4" fontId="0" fillId="6" borderId="1" xfId="0" applyNumberFormat="1" applyFont="1" applyFill="1" applyBorder="1" applyAlignment="1">
      <alignment horizontal="right"/>
    </xf>
    <xf numFmtId="1" fontId="0" fillId="0" borderId="1" xfId="0" applyNumberFormat="1" applyFill="1" applyBorder="1"/>
    <xf numFmtId="166" fontId="7" fillId="0" borderId="1" xfId="0" applyNumberFormat="1" applyFont="1" applyFill="1" applyBorder="1"/>
    <xf numFmtId="0" fontId="0" fillId="0" borderId="0" xfId="0" applyAlignment="1"/>
    <xf numFmtId="0" fontId="16" fillId="0" borderId="0" xfId="0" applyFont="1" applyAlignment="1"/>
    <xf numFmtId="0" fontId="16" fillId="0" borderId="0" xfId="0" applyFont="1"/>
    <xf numFmtId="0" fontId="0" fillId="0" borderId="6" xfId="0" applyBorder="1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19" fillId="0" borderId="6" xfId="0" applyFont="1" applyBorder="1" applyAlignment="1"/>
    <xf numFmtId="0" fontId="0" fillId="0" borderId="0" xfId="0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/>
    <xf numFmtId="0" fontId="15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7" borderId="1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4" fillId="0" borderId="1" xfId="0" applyNumberFormat="1" applyFont="1" applyBorder="1" applyAlignment="1"/>
    <xf numFmtId="164" fontId="4" fillId="0" borderId="2" xfId="0" applyNumberFormat="1" applyFont="1" applyBorder="1" applyAlignment="1"/>
    <xf numFmtId="164" fontId="4" fillId="0" borderId="3" xfId="0" applyNumberFormat="1" applyFont="1" applyBorder="1" applyAlignment="1"/>
    <xf numFmtId="164" fontId="4" fillId="0" borderId="4" xfId="0" applyNumberFormat="1" applyFont="1" applyBorder="1" applyAlignment="1"/>
    <xf numFmtId="0" fontId="4" fillId="0" borderId="1" xfId="0" applyFont="1" applyBorder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2" xfId="0" applyNumberFormat="1" applyFont="1" applyBorder="1" applyAlignment="1"/>
    <xf numFmtId="1" fontId="4" fillId="0" borderId="3" xfId="0" applyNumberFormat="1" applyFont="1" applyBorder="1" applyAlignment="1"/>
    <xf numFmtId="1" fontId="4" fillId="0" borderId="4" xfId="0" applyNumberFormat="1" applyFont="1" applyBorder="1" applyAlignment="1"/>
    <xf numFmtId="1" fontId="4" fillId="0" borderId="2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1" xfId="0" applyNumberFormat="1" applyFont="1" applyBorder="1" applyAlignment="1"/>
    <xf numFmtId="164" fontId="4" fillId="0" borderId="1" xfId="0" applyNumberFormat="1" applyFont="1" applyBorder="1" applyAlignment="1">
      <alignment horizontal="right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 applyAlignme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302400</xdr:colOff>
      <xdr:row>7</xdr:row>
      <xdr:rowOff>81517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1200" cy="142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5"/>
  <sheetViews>
    <sheetView workbookViewId="0">
      <selection activeCell="F5" sqref="F5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7" width="21.28515625" bestFit="1" customWidth="1"/>
    <col min="8" max="8" width="20.7109375" style="63" bestFit="1" customWidth="1"/>
    <col min="9" max="9" width="21.28515625" bestFit="1" customWidth="1"/>
  </cols>
  <sheetData>
    <row r="1" spans="1:9" x14ac:dyDescent="0.25">
      <c r="A1" s="85" t="s">
        <v>184</v>
      </c>
      <c r="B1" s="85"/>
      <c r="C1" s="85"/>
      <c r="D1" s="85"/>
      <c r="E1" s="85"/>
      <c r="F1" s="85"/>
      <c r="G1" s="85"/>
      <c r="H1" s="85"/>
      <c r="I1" s="35"/>
    </row>
    <row r="2" spans="1:9" ht="39" customHeight="1" x14ac:dyDescent="0.25">
      <c r="A2" s="86" t="s">
        <v>330</v>
      </c>
      <c r="B2" s="86"/>
      <c r="C2" s="86"/>
      <c r="D2" s="86"/>
      <c r="E2" s="86"/>
      <c r="F2" s="86"/>
      <c r="G2" s="86"/>
      <c r="H2" s="86"/>
      <c r="I2" s="87"/>
    </row>
    <row r="3" spans="1:9" ht="45" x14ac:dyDescent="0.25">
      <c r="A3" s="36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7" t="s">
        <v>5</v>
      </c>
      <c r="G3" s="38" t="s">
        <v>319</v>
      </c>
      <c r="H3" s="62" t="s">
        <v>331</v>
      </c>
      <c r="I3" s="38" t="s">
        <v>328</v>
      </c>
    </row>
    <row r="4" spans="1:9" ht="30.75" customHeight="1" x14ac:dyDescent="0.25">
      <c r="A4" s="39"/>
      <c r="B4" s="39"/>
      <c r="C4" s="39"/>
      <c r="D4" s="39"/>
      <c r="E4" s="39"/>
      <c r="F4" s="40" t="s">
        <v>6</v>
      </c>
      <c r="G4" s="26">
        <f>G5+G167</f>
        <v>12750500</v>
      </c>
      <c r="H4" s="26">
        <f>H5+H167</f>
        <v>9947861</v>
      </c>
      <c r="I4" s="79">
        <f>(H4/G4)*100</f>
        <v>78.019379632171294</v>
      </c>
    </row>
    <row r="5" spans="1:9" s="2" customFormat="1" ht="18.75" x14ac:dyDescent="0.3">
      <c r="A5" s="41">
        <v>3</v>
      </c>
      <c r="B5" s="41"/>
      <c r="C5" s="41"/>
      <c r="D5" s="41"/>
      <c r="E5" s="41"/>
      <c r="F5" s="41" t="s">
        <v>7</v>
      </c>
      <c r="G5" s="42">
        <f>G6+G23+G121+G131+G144</f>
        <v>4995500</v>
      </c>
      <c r="H5" s="42">
        <f>H6+H23+H121+H131+H144</f>
        <v>4258156</v>
      </c>
      <c r="I5" s="79">
        <f t="shared" ref="I5:I68" si="0">(H5/G5)*100</f>
        <v>85.239835852267049</v>
      </c>
    </row>
    <row r="6" spans="1:9" s="4" customFormat="1" ht="15.75" x14ac:dyDescent="0.25">
      <c r="A6" s="43"/>
      <c r="B6" s="43">
        <v>31</v>
      </c>
      <c r="C6" s="43"/>
      <c r="D6" s="43"/>
      <c r="E6" s="43"/>
      <c r="F6" s="43" t="s">
        <v>8</v>
      </c>
      <c r="G6" s="44">
        <f>G7+G10+G18</f>
        <v>1195000</v>
      </c>
      <c r="H6" s="44">
        <f>H7+H10+H18</f>
        <v>1145683</v>
      </c>
      <c r="I6" s="79">
        <f t="shared" si="0"/>
        <v>95.873054393305438</v>
      </c>
    </row>
    <row r="7" spans="1:9" s="4" customFormat="1" ht="15.75" x14ac:dyDescent="0.25">
      <c r="A7" s="45"/>
      <c r="B7" s="45"/>
      <c r="C7" s="45">
        <v>311</v>
      </c>
      <c r="D7" s="45"/>
      <c r="E7" s="45"/>
      <c r="F7" s="45" t="s">
        <v>9</v>
      </c>
      <c r="G7" s="46">
        <f t="shared" ref="G7:H8" si="1">G8</f>
        <v>1000000</v>
      </c>
      <c r="H7" s="46">
        <f t="shared" si="1"/>
        <v>963040</v>
      </c>
      <c r="I7" s="79">
        <f t="shared" si="0"/>
        <v>96.304000000000002</v>
      </c>
    </row>
    <row r="8" spans="1:9" ht="15.75" x14ac:dyDescent="0.25">
      <c r="A8" s="47"/>
      <c r="B8" s="47"/>
      <c r="C8" s="47"/>
      <c r="D8" s="47">
        <v>3111</v>
      </c>
      <c r="E8" s="47"/>
      <c r="F8" s="47" t="s">
        <v>10</v>
      </c>
      <c r="G8" s="48">
        <f t="shared" si="1"/>
        <v>1000000</v>
      </c>
      <c r="H8" s="48">
        <f t="shared" si="1"/>
        <v>963040</v>
      </c>
      <c r="I8" s="79">
        <f t="shared" si="0"/>
        <v>96.304000000000002</v>
      </c>
    </row>
    <row r="9" spans="1:9" ht="15.75" x14ac:dyDescent="0.25">
      <c r="A9" s="49"/>
      <c r="B9" s="49"/>
      <c r="C9" s="49"/>
      <c r="D9" s="49"/>
      <c r="E9" s="49">
        <v>31111</v>
      </c>
      <c r="F9" s="49" t="s">
        <v>11</v>
      </c>
      <c r="G9" s="25">
        <v>1000000</v>
      </c>
      <c r="H9" s="25">
        <v>963040</v>
      </c>
      <c r="I9" s="79">
        <f t="shared" si="0"/>
        <v>96.304000000000002</v>
      </c>
    </row>
    <row r="10" spans="1:9" s="4" customFormat="1" ht="15.75" x14ac:dyDescent="0.25">
      <c r="A10" s="45"/>
      <c r="B10" s="45"/>
      <c r="C10" s="45">
        <v>312</v>
      </c>
      <c r="D10" s="45"/>
      <c r="E10" s="45"/>
      <c r="F10" s="45" t="s">
        <v>12</v>
      </c>
      <c r="G10" s="46">
        <f>G11</f>
        <v>28000</v>
      </c>
      <c r="H10" s="46">
        <f>H11</f>
        <v>19300</v>
      </c>
      <c r="I10" s="79">
        <f t="shared" si="0"/>
        <v>68.928571428571431</v>
      </c>
    </row>
    <row r="11" spans="1:9" ht="15.75" x14ac:dyDescent="0.25">
      <c r="A11" s="47"/>
      <c r="B11" s="47"/>
      <c r="C11" s="47"/>
      <c r="D11" s="47">
        <v>3121</v>
      </c>
      <c r="E11" s="47"/>
      <c r="F11" s="47" t="s">
        <v>12</v>
      </c>
      <c r="G11" s="48">
        <f>G12+G13+G14+G15+G16</f>
        <v>28000</v>
      </c>
      <c r="H11" s="48">
        <f>H12+H13+H14+H15+H16</f>
        <v>19300</v>
      </c>
      <c r="I11" s="79">
        <f t="shared" si="0"/>
        <v>68.928571428571431</v>
      </c>
    </row>
    <row r="12" spans="1:9" ht="15.75" x14ac:dyDescent="0.25">
      <c r="A12" s="49"/>
      <c r="B12" s="49"/>
      <c r="C12" s="49"/>
      <c r="D12" s="49"/>
      <c r="E12" s="49">
        <v>31212</v>
      </c>
      <c r="F12" s="49" t="s">
        <v>13</v>
      </c>
      <c r="G12" s="25">
        <v>0</v>
      </c>
      <c r="H12" s="25">
        <v>0</v>
      </c>
      <c r="I12" s="79">
        <v>0</v>
      </c>
    </row>
    <row r="13" spans="1:9" ht="15.75" x14ac:dyDescent="0.25">
      <c r="A13" s="49"/>
      <c r="B13" s="49"/>
      <c r="C13" s="49"/>
      <c r="D13" s="49"/>
      <c r="E13" s="49">
        <v>31213</v>
      </c>
      <c r="F13" s="49" t="s">
        <v>14</v>
      </c>
      <c r="G13" s="25">
        <v>2000</v>
      </c>
      <c r="H13" s="25">
        <v>1800</v>
      </c>
      <c r="I13" s="79">
        <f t="shared" si="0"/>
        <v>90</v>
      </c>
    </row>
    <row r="14" spans="1:9" ht="15.75" x14ac:dyDescent="0.25">
      <c r="A14" s="49"/>
      <c r="B14" s="49"/>
      <c r="C14" s="49"/>
      <c r="D14" s="49"/>
      <c r="E14" s="49">
        <v>31215</v>
      </c>
      <c r="F14" s="49" t="s">
        <v>15</v>
      </c>
      <c r="G14" s="25">
        <v>6000</v>
      </c>
      <c r="H14" s="25">
        <v>0</v>
      </c>
      <c r="I14" s="79">
        <f t="shared" si="0"/>
        <v>0</v>
      </c>
    </row>
    <row r="15" spans="1:9" ht="15.75" x14ac:dyDescent="0.25">
      <c r="A15" s="49"/>
      <c r="B15" s="49"/>
      <c r="C15" s="49"/>
      <c r="D15" s="49"/>
      <c r="E15" s="49">
        <v>31216</v>
      </c>
      <c r="F15" s="49" t="s">
        <v>16</v>
      </c>
      <c r="G15" s="25">
        <v>10000</v>
      </c>
      <c r="H15" s="25">
        <v>8750</v>
      </c>
      <c r="I15" s="79">
        <f t="shared" si="0"/>
        <v>87.5</v>
      </c>
    </row>
    <row r="16" spans="1:9" ht="15.75" x14ac:dyDescent="0.25">
      <c r="A16" s="49"/>
      <c r="B16" s="49"/>
      <c r="C16" s="49"/>
      <c r="D16" s="49"/>
      <c r="E16" s="49">
        <v>31219</v>
      </c>
      <c r="F16" s="49" t="s">
        <v>17</v>
      </c>
      <c r="G16" s="25">
        <f>G17</f>
        <v>10000</v>
      </c>
      <c r="H16" s="25">
        <f>H17</f>
        <v>8750</v>
      </c>
      <c r="I16" s="79">
        <f t="shared" si="0"/>
        <v>87.5</v>
      </c>
    </row>
    <row r="17" spans="1:10" ht="15.75" x14ac:dyDescent="0.25">
      <c r="A17" s="49"/>
      <c r="B17" s="49"/>
      <c r="C17" s="49"/>
      <c r="D17" s="49"/>
      <c r="E17" s="50" t="s">
        <v>18</v>
      </c>
      <c r="F17" s="49" t="s">
        <v>19</v>
      </c>
      <c r="G17" s="25">
        <v>10000</v>
      </c>
      <c r="H17" s="25">
        <v>8750</v>
      </c>
      <c r="I17" s="79">
        <f t="shared" si="0"/>
        <v>87.5</v>
      </c>
    </row>
    <row r="18" spans="1:10" s="4" customFormat="1" ht="15.75" x14ac:dyDescent="0.25">
      <c r="A18" s="45"/>
      <c r="B18" s="45"/>
      <c r="C18" s="45">
        <v>313</v>
      </c>
      <c r="D18" s="45"/>
      <c r="E18" s="45"/>
      <c r="F18" s="45" t="s">
        <v>20</v>
      </c>
      <c r="G18" s="46">
        <f>G19+G21</f>
        <v>167000</v>
      </c>
      <c r="H18" s="46">
        <f>H19+H21</f>
        <v>163343</v>
      </c>
      <c r="I18" s="79">
        <f t="shared" si="0"/>
        <v>97.810179640718559</v>
      </c>
    </row>
    <row r="19" spans="1:10" ht="15.75" x14ac:dyDescent="0.25">
      <c r="A19" s="47"/>
      <c r="B19" s="47"/>
      <c r="C19" s="47"/>
      <c r="D19" s="47">
        <v>3132</v>
      </c>
      <c r="E19" s="47"/>
      <c r="F19" s="47" t="s">
        <v>21</v>
      </c>
      <c r="G19" s="48">
        <f>G20</f>
        <v>165000</v>
      </c>
      <c r="H19" s="48">
        <f>H20</f>
        <v>161899</v>
      </c>
      <c r="I19" s="79">
        <f t="shared" si="0"/>
        <v>98.120606060606065</v>
      </c>
    </row>
    <row r="20" spans="1:10" ht="15.75" x14ac:dyDescent="0.25">
      <c r="A20" s="49"/>
      <c r="B20" s="49"/>
      <c r="C20" s="49"/>
      <c r="D20" s="49"/>
      <c r="E20" s="49">
        <v>31321</v>
      </c>
      <c r="F20" s="49" t="s">
        <v>21</v>
      </c>
      <c r="G20" s="25">
        <v>165000</v>
      </c>
      <c r="H20" s="25">
        <v>161899</v>
      </c>
      <c r="I20" s="79">
        <f t="shared" si="0"/>
        <v>98.120606060606065</v>
      </c>
    </row>
    <row r="21" spans="1:10" ht="15.75" x14ac:dyDescent="0.25">
      <c r="A21" s="47"/>
      <c r="B21" s="47"/>
      <c r="C21" s="47"/>
      <c r="D21" s="47">
        <v>3133</v>
      </c>
      <c r="E21" s="47"/>
      <c r="F21" s="47" t="s">
        <v>22</v>
      </c>
      <c r="G21" s="48">
        <f>G22</f>
        <v>2000</v>
      </c>
      <c r="H21" s="48">
        <f>H22</f>
        <v>1444</v>
      </c>
      <c r="I21" s="79">
        <f t="shared" si="0"/>
        <v>72.2</v>
      </c>
    </row>
    <row r="22" spans="1:10" ht="15.75" x14ac:dyDescent="0.25">
      <c r="A22" s="49"/>
      <c r="B22" s="49"/>
      <c r="C22" s="49"/>
      <c r="D22" s="49"/>
      <c r="E22" s="49">
        <v>31332</v>
      </c>
      <c r="F22" s="49" t="s">
        <v>22</v>
      </c>
      <c r="G22" s="25">
        <v>2000</v>
      </c>
      <c r="H22" s="25">
        <v>1444</v>
      </c>
      <c r="I22" s="79">
        <f t="shared" si="0"/>
        <v>72.2</v>
      </c>
    </row>
    <row r="23" spans="1:10" s="4" customFormat="1" ht="15.75" x14ac:dyDescent="0.25">
      <c r="A23" s="43"/>
      <c r="B23" s="43">
        <v>32</v>
      </c>
      <c r="C23" s="43"/>
      <c r="D23" s="43"/>
      <c r="E23" s="43"/>
      <c r="F23" s="43" t="s">
        <v>23</v>
      </c>
      <c r="G23" s="44">
        <f>G24+G33+G59+G104</f>
        <v>2884000</v>
      </c>
      <c r="H23" s="44">
        <f>H24+H33+H59+H104</f>
        <v>2301539</v>
      </c>
      <c r="I23" s="79">
        <f t="shared" si="0"/>
        <v>79.803710124826637</v>
      </c>
    </row>
    <row r="24" spans="1:10" s="3" customFormat="1" x14ac:dyDescent="0.25">
      <c r="A24" s="51"/>
      <c r="B24" s="51"/>
      <c r="C24" s="51">
        <v>321</v>
      </c>
      <c r="D24" s="51"/>
      <c r="E24" s="51"/>
      <c r="F24" s="51" t="s">
        <v>24</v>
      </c>
      <c r="G24" s="27">
        <f>G25+G27+G29+G31</f>
        <v>36000</v>
      </c>
      <c r="H24" s="27">
        <f>H25+H27+H29+H31</f>
        <v>32206</v>
      </c>
      <c r="I24" s="79">
        <f t="shared" si="0"/>
        <v>89.461111111111109</v>
      </c>
      <c r="J24" s="23"/>
    </row>
    <row r="25" spans="1:10" x14ac:dyDescent="0.25">
      <c r="A25" s="52"/>
      <c r="B25" s="52"/>
      <c r="C25" s="52"/>
      <c r="D25" s="52">
        <v>3211</v>
      </c>
      <c r="E25" s="52"/>
      <c r="F25" s="52" t="s">
        <v>25</v>
      </c>
      <c r="G25" s="32">
        <f>G26</f>
        <v>0</v>
      </c>
      <c r="H25" s="32">
        <f>H26</f>
        <v>0</v>
      </c>
      <c r="I25" s="79">
        <v>0</v>
      </c>
    </row>
    <row r="26" spans="1:10" x14ac:dyDescent="0.25">
      <c r="A26" s="39"/>
      <c r="B26" s="39"/>
      <c r="C26" s="39"/>
      <c r="D26" s="39"/>
      <c r="E26" s="39">
        <v>32111</v>
      </c>
      <c r="F26" s="39" t="s">
        <v>26</v>
      </c>
      <c r="G26" s="26">
        <v>0</v>
      </c>
      <c r="H26" s="26">
        <v>0</v>
      </c>
      <c r="I26" s="79">
        <v>0</v>
      </c>
    </row>
    <row r="27" spans="1:10" x14ac:dyDescent="0.25">
      <c r="A27" s="52"/>
      <c r="B27" s="52"/>
      <c r="C27" s="52"/>
      <c r="D27" s="52">
        <v>3212</v>
      </c>
      <c r="E27" s="52"/>
      <c r="F27" s="52" t="s">
        <v>27</v>
      </c>
      <c r="G27" s="32">
        <f>G28</f>
        <v>30000</v>
      </c>
      <c r="H27" s="32">
        <f>H28</f>
        <v>29300</v>
      </c>
      <c r="I27" s="79">
        <f t="shared" si="0"/>
        <v>97.666666666666671</v>
      </c>
    </row>
    <row r="28" spans="1:10" x14ac:dyDescent="0.25">
      <c r="A28" s="39"/>
      <c r="B28" s="39"/>
      <c r="C28" s="39"/>
      <c r="D28" s="39"/>
      <c r="E28" s="39">
        <v>32121</v>
      </c>
      <c r="F28" s="39" t="s">
        <v>28</v>
      </c>
      <c r="G28" s="26">
        <v>30000</v>
      </c>
      <c r="H28" s="26">
        <v>29300</v>
      </c>
      <c r="I28" s="79">
        <f t="shared" si="0"/>
        <v>97.666666666666671</v>
      </c>
    </row>
    <row r="29" spans="1:10" x14ac:dyDescent="0.25">
      <c r="A29" s="52"/>
      <c r="B29" s="52"/>
      <c r="C29" s="52"/>
      <c r="D29" s="52">
        <v>3213</v>
      </c>
      <c r="E29" s="52"/>
      <c r="F29" s="52" t="s">
        <v>29</v>
      </c>
      <c r="G29" s="32">
        <f>G30</f>
        <v>5000</v>
      </c>
      <c r="H29" s="32">
        <f>H30</f>
        <v>2500</v>
      </c>
      <c r="I29" s="79">
        <f t="shared" si="0"/>
        <v>50</v>
      </c>
    </row>
    <row r="30" spans="1:10" x14ac:dyDescent="0.25">
      <c r="A30" s="39"/>
      <c r="B30" s="39"/>
      <c r="C30" s="39"/>
      <c r="D30" s="39"/>
      <c r="E30" s="39">
        <v>32131</v>
      </c>
      <c r="F30" s="39" t="s">
        <v>30</v>
      </c>
      <c r="G30" s="26">
        <v>5000</v>
      </c>
      <c r="H30" s="26">
        <v>2500</v>
      </c>
      <c r="I30" s="79">
        <f t="shared" si="0"/>
        <v>50</v>
      </c>
    </row>
    <row r="31" spans="1:10" x14ac:dyDescent="0.25">
      <c r="A31" s="52"/>
      <c r="B31" s="52"/>
      <c r="C31" s="52"/>
      <c r="D31" s="52">
        <v>3214</v>
      </c>
      <c r="E31" s="52"/>
      <c r="F31" s="52" t="s">
        <v>276</v>
      </c>
      <c r="G31" s="32">
        <f>G32</f>
        <v>1000</v>
      </c>
      <c r="H31" s="32">
        <f>H32</f>
        <v>406</v>
      </c>
      <c r="I31" s="79">
        <f t="shared" si="0"/>
        <v>40.6</v>
      </c>
    </row>
    <row r="32" spans="1:10" x14ac:dyDescent="0.25">
      <c r="A32" s="39"/>
      <c r="B32" s="39"/>
      <c r="C32" s="39"/>
      <c r="D32" s="39"/>
      <c r="E32" s="39">
        <v>32141</v>
      </c>
      <c r="F32" s="39" t="s">
        <v>277</v>
      </c>
      <c r="G32" s="26">
        <v>1000</v>
      </c>
      <c r="H32" s="26">
        <v>406</v>
      </c>
      <c r="I32" s="79">
        <f t="shared" si="0"/>
        <v>40.6</v>
      </c>
    </row>
    <row r="33" spans="1:9" s="3" customFormat="1" x14ac:dyDescent="0.25">
      <c r="A33" s="51"/>
      <c r="B33" s="51"/>
      <c r="C33" s="51">
        <v>322</v>
      </c>
      <c r="D33" s="51"/>
      <c r="E33" s="51"/>
      <c r="F33" s="51" t="s">
        <v>31</v>
      </c>
      <c r="G33" s="27">
        <f>G34+G41+G47+G54+G57+G39</f>
        <v>1307000</v>
      </c>
      <c r="H33" s="27">
        <f>H34+H41+H47+H54+H57+H39</f>
        <v>1109124</v>
      </c>
      <c r="I33" s="79">
        <f t="shared" si="0"/>
        <v>84.860290742157616</v>
      </c>
    </row>
    <row r="34" spans="1:9" x14ac:dyDescent="0.25">
      <c r="A34" s="52"/>
      <c r="B34" s="52"/>
      <c r="C34" s="52"/>
      <c r="D34" s="52">
        <v>3221</v>
      </c>
      <c r="E34" s="52"/>
      <c r="F34" s="52" t="s">
        <v>33</v>
      </c>
      <c r="G34" s="32">
        <f>G35+G36+G37+G38</f>
        <v>82000</v>
      </c>
      <c r="H34" s="32">
        <f>H35+H36+H37+H38</f>
        <v>67703</v>
      </c>
      <c r="I34" s="79">
        <f t="shared" si="0"/>
        <v>82.564634146341461</v>
      </c>
    </row>
    <row r="35" spans="1:9" x14ac:dyDescent="0.25">
      <c r="A35" s="39"/>
      <c r="B35" s="39"/>
      <c r="C35" s="39"/>
      <c r="D35" s="39"/>
      <c r="E35" s="39">
        <v>32211</v>
      </c>
      <c r="F35" s="39" t="s">
        <v>32</v>
      </c>
      <c r="G35" s="26">
        <v>25000</v>
      </c>
      <c r="H35" s="26">
        <v>19525</v>
      </c>
      <c r="I35" s="79">
        <f t="shared" si="0"/>
        <v>78.100000000000009</v>
      </c>
    </row>
    <row r="36" spans="1:9" x14ac:dyDescent="0.25">
      <c r="A36" s="39"/>
      <c r="B36" s="39"/>
      <c r="C36" s="39"/>
      <c r="D36" s="39"/>
      <c r="E36" s="39">
        <v>32212</v>
      </c>
      <c r="F36" s="39" t="s">
        <v>34</v>
      </c>
      <c r="G36" s="26">
        <v>25000</v>
      </c>
      <c r="H36" s="26">
        <v>23574</v>
      </c>
      <c r="I36" s="79">
        <f t="shared" si="0"/>
        <v>94.296000000000006</v>
      </c>
    </row>
    <row r="37" spans="1:9" x14ac:dyDescent="0.25">
      <c r="A37" s="39"/>
      <c r="B37" s="39"/>
      <c r="C37" s="39"/>
      <c r="D37" s="39"/>
      <c r="E37" s="39">
        <v>32214</v>
      </c>
      <c r="F37" s="39" t="s">
        <v>35</v>
      </c>
      <c r="G37" s="26">
        <v>7000</v>
      </c>
      <c r="H37" s="26">
        <v>4577</v>
      </c>
      <c r="I37" s="79">
        <f t="shared" si="0"/>
        <v>65.385714285714286</v>
      </c>
    </row>
    <row r="38" spans="1:9" x14ac:dyDescent="0.25">
      <c r="A38" s="39"/>
      <c r="B38" s="39"/>
      <c r="C38" s="39"/>
      <c r="D38" s="39"/>
      <c r="E38" s="39">
        <v>32219</v>
      </c>
      <c r="F38" s="39" t="s">
        <v>36</v>
      </c>
      <c r="G38" s="26">
        <v>25000</v>
      </c>
      <c r="H38" s="26">
        <v>20027</v>
      </c>
      <c r="I38" s="79">
        <f t="shared" si="0"/>
        <v>80.108000000000004</v>
      </c>
    </row>
    <row r="39" spans="1:9" x14ac:dyDescent="0.25">
      <c r="A39" s="52"/>
      <c r="B39" s="52"/>
      <c r="C39" s="52"/>
      <c r="D39" s="52">
        <v>3222</v>
      </c>
      <c r="E39" s="52"/>
      <c r="F39" s="52" t="s">
        <v>307</v>
      </c>
      <c r="G39" s="32">
        <f>G40</f>
        <v>200000</v>
      </c>
      <c r="H39" s="32">
        <f>H40</f>
        <v>144513</v>
      </c>
      <c r="I39" s="79">
        <f t="shared" si="0"/>
        <v>72.256500000000003</v>
      </c>
    </row>
    <row r="40" spans="1:9" x14ac:dyDescent="0.25">
      <c r="A40" s="39"/>
      <c r="B40" s="39"/>
      <c r="C40" s="39"/>
      <c r="D40" s="39"/>
      <c r="E40" s="39">
        <v>32229</v>
      </c>
      <c r="F40" s="39" t="s">
        <v>308</v>
      </c>
      <c r="G40" s="26">
        <v>200000</v>
      </c>
      <c r="H40" s="26">
        <v>144513</v>
      </c>
      <c r="I40" s="79">
        <f t="shared" si="0"/>
        <v>72.256500000000003</v>
      </c>
    </row>
    <row r="41" spans="1:9" x14ac:dyDescent="0.25">
      <c r="A41" s="52"/>
      <c r="B41" s="52"/>
      <c r="C41" s="52"/>
      <c r="D41" s="52">
        <v>3223</v>
      </c>
      <c r="E41" s="52"/>
      <c r="F41" s="52" t="s">
        <v>37</v>
      </c>
      <c r="G41" s="32">
        <f>G42+G43+G44</f>
        <v>650000</v>
      </c>
      <c r="H41" s="32">
        <f>H42+H43+H44</f>
        <v>585390</v>
      </c>
      <c r="I41" s="79">
        <f t="shared" si="0"/>
        <v>90.06</v>
      </c>
    </row>
    <row r="42" spans="1:9" x14ac:dyDescent="0.25">
      <c r="A42" s="39"/>
      <c r="B42" s="39"/>
      <c r="C42" s="39"/>
      <c r="D42" s="39"/>
      <c r="E42" s="39">
        <v>32231</v>
      </c>
      <c r="F42" s="39" t="s">
        <v>38</v>
      </c>
      <c r="G42" s="26">
        <v>200000</v>
      </c>
      <c r="H42" s="26">
        <v>169873</v>
      </c>
      <c r="I42" s="79">
        <f t="shared" si="0"/>
        <v>84.936500000000009</v>
      </c>
    </row>
    <row r="43" spans="1:9" x14ac:dyDescent="0.25">
      <c r="A43" s="39"/>
      <c r="B43" s="39"/>
      <c r="C43" s="39"/>
      <c r="D43" s="39"/>
      <c r="E43" s="39">
        <v>32234</v>
      </c>
      <c r="F43" s="39" t="s">
        <v>39</v>
      </c>
      <c r="G43" s="26">
        <v>100000</v>
      </c>
      <c r="H43" s="26">
        <v>93427</v>
      </c>
      <c r="I43" s="79">
        <f t="shared" si="0"/>
        <v>93.427000000000007</v>
      </c>
    </row>
    <row r="44" spans="1:9" x14ac:dyDescent="0.25">
      <c r="A44" s="39"/>
      <c r="B44" s="39"/>
      <c r="C44" s="39"/>
      <c r="D44" s="39"/>
      <c r="E44" s="39">
        <v>32239</v>
      </c>
      <c r="F44" s="39" t="s">
        <v>40</v>
      </c>
      <c r="G44" s="26">
        <f>G45+G46</f>
        <v>350000</v>
      </c>
      <c r="H44" s="26">
        <f>H45+H46</f>
        <v>322090</v>
      </c>
      <c r="I44" s="79">
        <f t="shared" si="0"/>
        <v>92.025714285714287</v>
      </c>
    </row>
    <row r="45" spans="1:9" x14ac:dyDescent="0.25">
      <c r="A45" s="39"/>
      <c r="B45" s="39"/>
      <c r="C45" s="39"/>
      <c r="D45" s="39"/>
      <c r="E45" s="53" t="s">
        <v>18</v>
      </c>
      <c r="F45" s="39" t="s">
        <v>42</v>
      </c>
      <c r="G45" s="26">
        <v>80000</v>
      </c>
      <c r="H45" s="26">
        <v>72312</v>
      </c>
      <c r="I45" s="79">
        <f t="shared" si="0"/>
        <v>90.39</v>
      </c>
    </row>
    <row r="46" spans="1:9" x14ac:dyDescent="0.25">
      <c r="A46" s="39"/>
      <c r="B46" s="39"/>
      <c r="C46" s="39"/>
      <c r="D46" s="39"/>
      <c r="E46" s="53" t="s">
        <v>41</v>
      </c>
      <c r="F46" s="39" t="s">
        <v>43</v>
      </c>
      <c r="G46" s="26">
        <v>270000</v>
      </c>
      <c r="H46" s="26">
        <v>249778</v>
      </c>
      <c r="I46" s="79">
        <f t="shared" si="0"/>
        <v>92.510370370370367</v>
      </c>
    </row>
    <row r="47" spans="1:9" x14ac:dyDescent="0.25">
      <c r="A47" s="52"/>
      <c r="B47" s="52"/>
      <c r="C47" s="52"/>
      <c r="D47" s="52">
        <v>3224</v>
      </c>
      <c r="E47" s="52"/>
      <c r="F47" s="52" t="s">
        <v>44</v>
      </c>
      <c r="G47" s="32">
        <f>G48+G49+G50</f>
        <v>320000</v>
      </c>
      <c r="H47" s="32">
        <f>H48+H49+H50</f>
        <v>263743</v>
      </c>
      <c r="I47" s="79">
        <f t="shared" si="0"/>
        <v>82.419687500000009</v>
      </c>
    </row>
    <row r="48" spans="1:9" x14ac:dyDescent="0.25">
      <c r="A48" s="39"/>
      <c r="B48" s="39"/>
      <c r="C48" s="39"/>
      <c r="D48" s="39"/>
      <c r="E48" s="39">
        <v>32241</v>
      </c>
      <c r="F48" s="39" t="s">
        <v>45</v>
      </c>
      <c r="G48" s="26">
        <v>50000</v>
      </c>
      <c r="H48" s="26">
        <v>22899</v>
      </c>
      <c r="I48" s="79">
        <f t="shared" si="0"/>
        <v>45.798000000000002</v>
      </c>
    </row>
    <row r="49" spans="1:10" ht="30" x14ac:dyDescent="0.25">
      <c r="A49" s="39"/>
      <c r="B49" s="39"/>
      <c r="C49" s="39"/>
      <c r="D49" s="39"/>
      <c r="E49" s="39">
        <v>32242</v>
      </c>
      <c r="F49" s="36" t="s">
        <v>46</v>
      </c>
      <c r="G49" s="26">
        <v>60000</v>
      </c>
      <c r="H49" s="26">
        <v>51143</v>
      </c>
      <c r="I49" s="79">
        <f t="shared" si="0"/>
        <v>85.238333333333344</v>
      </c>
    </row>
    <row r="50" spans="1:10" x14ac:dyDescent="0.25">
      <c r="A50" s="39"/>
      <c r="B50" s="39"/>
      <c r="C50" s="39"/>
      <c r="D50" s="39"/>
      <c r="E50" s="39">
        <v>32244</v>
      </c>
      <c r="F50" s="39" t="s">
        <v>47</v>
      </c>
      <c r="G50" s="26">
        <f>G51+G52+G53</f>
        <v>210000</v>
      </c>
      <c r="H50" s="26">
        <f>H51+H52+H53</f>
        <v>189701</v>
      </c>
      <c r="I50" s="79">
        <f t="shared" si="0"/>
        <v>90.333809523809521</v>
      </c>
    </row>
    <row r="51" spans="1:10" x14ac:dyDescent="0.25">
      <c r="A51" s="39"/>
      <c r="B51" s="39"/>
      <c r="C51" s="39"/>
      <c r="D51" s="39"/>
      <c r="E51" s="53" t="s">
        <v>18</v>
      </c>
      <c r="F51" s="39" t="s">
        <v>49</v>
      </c>
      <c r="G51" s="26">
        <v>100000</v>
      </c>
      <c r="H51" s="26">
        <v>87336</v>
      </c>
      <c r="I51" s="79">
        <f t="shared" si="0"/>
        <v>87.335999999999999</v>
      </c>
    </row>
    <row r="52" spans="1:10" x14ac:dyDescent="0.25">
      <c r="A52" s="39"/>
      <c r="B52" s="39"/>
      <c r="C52" s="39"/>
      <c r="D52" s="39"/>
      <c r="E52" s="53" t="s">
        <v>41</v>
      </c>
      <c r="F52" s="39" t="s">
        <v>50</v>
      </c>
      <c r="G52" s="26">
        <v>40000</v>
      </c>
      <c r="H52" s="26">
        <v>43369</v>
      </c>
      <c r="I52" s="79">
        <f t="shared" si="0"/>
        <v>108.4225</v>
      </c>
    </row>
    <row r="53" spans="1:10" x14ac:dyDescent="0.25">
      <c r="A53" s="39"/>
      <c r="B53" s="39"/>
      <c r="C53" s="39"/>
      <c r="D53" s="39"/>
      <c r="E53" s="53" t="s">
        <v>48</v>
      </c>
      <c r="F53" s="39" t="s">
        <v>51</v>
      </c>
      <c r="G53" s="26">
        <v>70000</v>
      </c>
      <c r="H53" s="26">
        <v>58996</v>
      </c>
      <c r="I53" s="79">
        <f t="shared" si="0"/>
        <v>84.28</v>
      </c>
    </row>
    <row r="54" spans="1:10" x14ac:dyDescent="0.25">
      <c r="A54" s="52"/>
      <c r="B54" s="52"/>
      <c r="C54" s="52"/>
      <c r="D54" s="52">
        <v>3225</v>
      </c>
      <c r="E54" s="52"/>
      <c r="F54" s="52" t="s">
        <v>52</v>
      </c>
      <c r="G54" s="32">
        <f>G55+G56</f>
        <v>30000</v>
      </c>
      <c r="H54" s="32">
        <f>H55+H56</f>
        <v>22779</v>
      </c>
      <c r="I54" s="79">
        <f t="shared" si="0"/>
        <v>75.929999999999993</v>
      </c>
    </row>
    <row r="55" spans="1:10" x14ac:dyDescent="0.25">
      <c r="A55" s="39"/>
      <c r="B55" s="39"/>
      <c r="C55" s="39"/>
      <c r="D55" s="39"/>
      <c r="E55" s="39">
        <v>32251</v>
      </c>
      <c r="F55" s="39" t="s">
        <v>53</v>
      </c>
      <c r="G55" s="26">
        <v>5000</v>
      </c>
      <c r="H55" s="26">
        <v>3989</v>
      </c>
      <c r="I55" s="79">
        <f t="shared" si="0"/>
        <v>79.78</v>
      </c>
    </row>
    <row r="56" spans="1:10" x14ac:dyDescent="0.25">
      <c r="A56" s="39"/>
      <c r="B56" s="39"/>
      <c r="C56" s="39"/>
      <c r="D56" s="39"/>
      <c r="E56" s="39">
        <v>32252</v>
      </c>
      <c r="F56" s="39" t="s">
        <v>54</v>
      </c>
      <c r="G56" s="26">
        <v>25000</v>
      </c>
      <c r="H56" s="26">
        <v>18790</v>
      </c>
      <c r="I56" s="79">
        <f t="shared" si="0"/>
        <v>75.160000000000011</v>
      </c>
    </row>
    <row r="57" spans="1:10" x14ac:dyDescent="0.25">
      <c r="A57" s="52"/>
      <c r="B57" s="52"/>
      <c r="C57" s="52"/>
      <c r="D57" s="52">
        <v>3227</v>
      </c>
      <c r="E57" s="52"/>
      <c r="F57" s="52" t="s">
        <v>55</v>
      </c>
      <c r="G57" s="32">
        <f>G58</f>
        <v>25000</v>
      </c>
      <c r="H57" s="32">
        <f>H58</f>
        <v>24996</v>
      </c>
      <c r="I57" s="79">
        <f t="shared" si="0"/>
        <v>99.983999999999995</v>
      </c>
    </row>
    <row r="58" spans="1:10" x14ac:dyDescent="0.25">
      <c r="A58" s="39"/>
      <c r="B58" s="39"/>
      <c r="C58" s="39"/>
      <c r="D58" s="39"/>
      <c r="E58" s="39">
        <v>32271</v>
      </c>
      <c r="F58" s="39" t="s">
        <v>55</v>
      </c>
      <c r="G58" s="26">
        <v>25000</v>
      </c>
      <c r="H58" s="26">
        <v>24996</v>
      </c>
      <c r="I58" s="79">
        <f t="shared" si="0"/>
        <v>99.983999999999995</v>
      </c>
    </row>
    <row r="59" spans="1:10" s="3" customFormat="1" x14ac:dyDescent="0.25">
      <c r="A59" s="51"/>
      <c r="B59" s="51"/>
      <c r="C59" s="51">
        <v>323</v>
      </c>
      <c r="D59" s="51"/>
      <c r="E59" s="51"/>
      <c r="F59" s="51" t="s">
        <v>56</v>
      </c>
      <c r="G59" s="27">
        <f>G60+G63+G71+G76+G89+G94+G99+G101+G87</f>
        <v>1169000</v>
      </c>
      <c r="H59" s="27">
        <f>H60+H63+H71+H76+H89+H94+H99+H101+H87</f>
        <v>871522</v>
      </c>
      <c r="I59" s="79">
        <f t="shared" si="0"/>
        <v>74.552780153977764</v>
      </c>
      <c r="J59" s="59" t="s">
        <v>302</v>
      </c>
    </row>
    <row r="60" spans="1:10" x14ac:dyDescent="0.25">
      <c r="A60" s="52"/>
      <c r="B60" s="52"/>
      <c r="C60" s="52"/>
      <c r="D60" s="52">
        <v>3231</v>
      </c>
      <c r="E60" s="52"/>
      <c r="F60" s="52" t="s">
        <v>57</v>
      </c>
      <c r="G60" s="32">
        <f>G61+G62</f>
        <v>55000</v>
      </c>
      <c r="H60" s="32">
        <f>H61+H62</f>
        <v>48763</v>
      </c>
      <c r="I60" s="79">
        <f t="shared" si="0"/>
        <v>88.660000000000011</v>
      </c>
    </row>
    <row r="61" spans="1:10" x14ac:dyDescent="0.25">
      <c r="A61" s="39"/>
      <c r="B61" s="39"/>
      <c r="C61" s="39"/>
      <c r="D61" s="39"/>
      <c r="E61" s="39">
        <v>32311</v>
      </c>
      <c r="F61" s="39" t="s">
        <v>58</v>
      </c>
      <c r="G61" s="26">
        <v>40000</v>
      </c>
      <c r="H61" s="26">
        <v>37763</v>
      </c>
      <c r="I61" s="79">
        <f t="shared" si="0"/>
        <v>94.407499999999999</v>
      </c>
    </row>
    <row r="62" spans="1:10" x14ac:dyDescent="0.25">
      <c r="A62" s="39"/>
      <c r="B62" s="39"/>
      <c r="C62" s="39"/>
      <c r="D62" s="39"/>
      <c r="E62" s="39">
        <v>32313</v>
      </c>
      <c r="F62" s="39" t="s">
        <v>59</v>
      </c>
      <c r="G62" s="26">
        <v>15000</v>
      </c>
      <c r="H62" s="26">
        <v>11000</v>
      </c>
      <c r="I62" s="79">
        <f t="shared" si="0"/>
        <v>73.333333333333329</v>
      </c>
    </row>
    <row r="63" spans="1:10" x14ac:dyDescent="0.25">
      <c r="A63" s="52"/>
      <c r="B63" s="52"/>
      <c r="C63" s="52"/>
      <c r="D63" s="52">
        <v>3232</v>
      </c>
      <c r="E63" s="52"/>
      <c r="F63" s="52" t="s">
        <v>60</v>
      </c>
      <c r="G63" s="32">
        <f>G64+G65+G66+G67</f>
        <v>250000</v>
      </c>
      <c r="H63" s="32">
        <f>H64+H65+H66+H67</f>
        <v>210823</v>
      </c>
      <c r="I63" s="79">
        <f t="shared" si="0"/>
        <v>84.3292</v>
      </c>
    </row>
    <row r="64" spans="1:10" x14ac:dyDescent="0.25">
      <c r="A64" s="39"/>
      <c r="B64" s="39"/>
      <c r="C64" s="39"/>
      <c r="D64" s="39"/>
      <c r="E64" s="39">
        <v>32321</v>
      </c>
      <c r="F64" s="39" t="s">
        <v>61</v>
      </c>
      <c r="G64" s="26">
        <v>10000</v>
      </c>
      <c r="H64" s="26">
        <v>4843</v>
      </c>
      <c r="I64" s="79">
        <f t="shared" si="0"/>
        <v>48.43</v>
      </c>
    </row>
    <row r="65" spans="1:9" x14ac:dyDescent="0.25">
      <c r="A65" s="39"/>
      <c r="B65" s="39"/>
      <c r="C65" s="39"/>
      <c r="D65" s="39"/>
      <c r="E65" s="39">
        <v>32322</v>
      </c>
      <c r="F65" s="39" t="s">
        <v>62</v>
      </c>
      <c r="G65" s="26">
        <v>45000</v>
      </c>
      <c r="H65" s="26">
        <v>48836</v>
      </c>
      <c r="I65" s="79">
        <f t="shared" si="0"/>
        <v>108.52444444444444</v>
      </c>
    </row>
    <row r="66" spans="1:9" ht="30" x14ac:dyDescent="0.25">
      <c r="A66" s="39"/>
      <c r="B66" s="39"/>
      <c r="C66" s="39"/>
      <c r="D66" s="39"/>
      <c r="E66" s="39">
        <v>32323</v>
      </c>
      <c r="F66" s="36" t="s">
        <v>63</v>
      </c>
      <c r="G66" s="26">
        <v>40000</v>
      </c>
      <c r="H66" s="26">
        <v>27147</v>
      </c>
      <c r="I66" s="79">
        <f t="shared" si="0"/>
        <v>67.867500000000007</v>
      </c>
    </row>
    <row r="67" spans="1:9" x14ac:dyDescent="0.25">
      <c r="A67" s="39"/>
      <c r="B67" s="39"/>
      <c r="C67" s="39"/>
      <c r="D67" s="39"/>
      <c r="E67" s="39">
        <v>32329</v>
      </c>
      <c r="F67" s="39" t="s">
        <v>64</v>
      </c>
      <c r="G67" s="26">
        <f>G68+G69+G70</f>
        <v>155000</v>
      </c>
      <c r="H67" s="26">
        <f>H68+H69+H70</f>
        <v>129997</v>
      </c>
      <c r="I67" s="79">
        <f t="shared" si="0"/>
        <v>83.869032258064507</v>
      </c>
    </row>
    <row r="68" spans="1:9" x14ac:dyDescent="0.25">
      <c r="A68" s="39"/>
      <c r="B68" s="39"/>
      <c r="C68" s="39"/>
      <c r="D68" s="39"/>
      <c r="E68" s="53" t="s">
        <v>18</v>
      </c>
      <c r="F68" s="39" t="s">
        <v>65</v>
      </c>
      <c r="G68" s="26">
        <v>85000</v>
      </c>
      <c r="H68" s="26">
        <v>77009</v>
      </c>
      <c r="I68" s="79">
        <f t="shared" si="0"/>
        <v>90.59882352941176</v>
      </c>
    </row>
    <row r="69" spans="1:9" x14ac:dyDescent="0.25">
      <c r="A69" s="39"/>
      <c r="B69" s="39"/>
      <c r="C69" s="39"/>
      <c r="D69" s="39"/>
      <c r="E69" s="53" t="s">
        <v>41</v>
      </c>
      <c r="F69" s="39" t="s">
        <v>66</v>
      </c>
      <c r="G69" s="26">
        <v>20000</v>
      </c>
      <c r="H69" s="26">
        <v>11495</v>
      </c>
      <c r="I69" s="79">
        <f t="shared" ref="I69:I132" si="2">(H69/G69)*100</f>
        <v>57.475000000000001</v>
      </c>
    </row>
    <row r="70" spans="1:9" x14ac:dyDescent="0.25">
      <c r="A70" s="39"/>
      <c r="B70" s="39"/>
      <c r="C70" s="39"/>
      <c r="D70" s="39"/>
      <c r="E70" s="53" t="s">
        <v>48</v>
      </c>
      <c r="F70" s="39" t="s">
        <v>67</v>
      </c>
      <c r="G70" s="26">
        <v>50000</v>
      </c>
      <c r="H70" s="26">
        <v>41493</v>
      </c>
      <c r="I70" s="79">
        <f t="shared" si="2"/>
        <v>82.986000000000004</v>
      </c>
    </row>
    <row r="71" spans="1:9" x14ac:dyDescent="0.25">
      <c r="A71" s="52"/>
      <c r="B71" s="52"/>
      <c r="C71" s="52"/>
      <c r="D71" s="52">
        <v>3233</v>
      </c>
      <c r="E71" s="52"/>
      <c r="F71" s="52" t="s">
        <v>68</v>
      </c>
      <c r="G71" s="32">
        <f>G72+G73+G74+G75</f>
        <v>67000</v>
      </c>
      <c r="H71" s="32">
        <f>H72+H73+H74+H75</f>
        <v>49180</v>
      </c>
      <c r="I71" s="79">
        <f t="shared" si="2"/>
        <v>73.402985074626869</v>
      </c>
    </row>
    <row r="72" spans="1:9" x14ac:dyDescent="0.25">
      <c r="A72" s="39"/>
      <c r="B72" s="39"/>
      <c r="C72" s="39"/>
      <c r="D72" s="39"/>
      <c r="E72" s="39">
        <v>32331</v>
      </c>
      <c r="F72" s="39" t="s">
        <v>69</v>
      </c>
      <c r="G72" s="26">
        <v>2000</v>
      </c>
      <c r="H72" s="26">
        <v>961</v>
      </c>
      <c r="I72" s="79">
        <f t="shared" si="2"/>
        <v>48.05</v>
      </c>
    </row>
    <row r="73" spans="1:9" x14ac:dyDescent="0.25">
      <c r="A73" s="39"/>
      <c r="B73" s="39"/>
      <c r="C73" s="39"/>
      <c r="D73" s="39"/>
      <c r="E73" s="39">
        <v>32332</v>
      </c>
      <c r="F73" s="39" t="s">
        <v>70</v>
      </c>
      <c r="G73" s="26">
        <v>10000</v>
      </c>
      <c r="H73" s="26">
        <v>8631</v>
      </c>
      <c r="I73" s="79">
        <f t="shared" si="2"/>
        <v>86.31</v>
      </c>
    </row>
    <row r="74" spans="1:9" x14ac:dyDescent="0.25">
      <c r="A74" s="39"/>
      <c r="B74" s="39"/>
      <c r="C74" s="39"/>
      <c r="D74" s="39"/>
      <c r="E74" s="39">
        <v>32334</v>
      </c>
      <c r="F74" s="39" t="s">
        <v>71</v>
      </c>
      <c r="G74" s="26">
        <v>30000</v>
      </c>
      <c r="H74" s="26">
        <v>20208</v>
      </c>
      <c r="I74" s="79">
        <f t="shared" si="2"/>
        <v>67.36</v>
      </c>
    </row>
    <row r="75" spans="1:9" x14ac:dyDescent="0.25">
      <c r="A75" s="39"/>
      <c r="B75" s="39"/>
      <c r="C75" s="39"/>
      <c r="D75" s="39"/>
      <c r="E75" s="39">
        <v>32339</v>
      </c>
      <c r="F75" s="39" t="s">
        <v>72</v>
      </c>
      <c r="G75" s="26">
        <v>25000</v>
      </c>
      <c r="H75" s="26">
        <v>19380</v>
      </c>
      <c r="I75" s="79">
        <f t="shared" si="2"/>
        <v>77.52</v>
      </c>
    </row>
    <row r="76" spans="1:9" x14ac:dyDescent="0.25">
      <c r="A76" s="52"/>
      <c r="B76" s="52"/>
      <c r="C76" s="52"/>
      <c r="D76" s="52">
        <v>3234</v>
      </c>
      <c r="E76" s="52"/>
      <c r="F76" s="52" t="s">
        <v>73</v>
      </c>
      <c r="G76" s="32">
        <f>G78+G79+G80+G77+G85+G86</f>
        <v>397000</v>
      </c>
      <c r="H76" s="32">
        <f>H78+H79+H80+H77+H85+H86</f>
        <v>238076</v>
      </c>
      <c r="I76" s="79">
        <f t="shared" si="2"/>
        <v>59.96876574307305</v>
      </c>
    </row>
    <row r="77" spans="1:9" x14ac:dyDescent="0.25">
      <c r="A77" s="39"/>
      <c r="B77" s="39"/>
      <c r="C77" s="39"/>
      <c r="D77" s="39"/>
      <c r="E77" s="39">
        <v>32342</v>
      </c>
      <c r="F77" s="39" t="s">
        <v>309</v>
      </c>
      <c r="G77" s="26">
        <v>15000</v>
      </c>
      <c r="H77" s="26">
        <v>6780</v>
      </c>
      <c r="I77" s="79">
        <f t="shared" si="2"/>
        <v>45.2</v>
      </c>
    </row>
    <row r="78" spans="1:9" x14ac:dyDescent="0.25">
      <c r="A78" s="39"/>
      <c r="B78" s="39"/>
      <c r="C78" s="39"/>
      <c r="D78" s="39"/>
      <c r="E78" s="39">
        <v>32343</v>
      </c>
      <c r="F78" s="39" t="s">
        <v>74</v>
      </c>
      <c r="G78" s="26">
        <v>7000</v>
      </c>
      <c r="H78" s="26">
        <v>808</v>
      </c>
      <c r="I78" s="79">
        <f t="shared" si="2"/>
        <v>11.542857142857143</v>
      </c>
    </row>
    <row r="79" spans="1:9" x14ac:dyDescent="0.25">
      <c r="A79" s="39"/>
      <c r="B79" s="39"/>
      <c r="C79" s="39"/>
      <c r="D79" s="39"/>
      <c r="E79" s="39">
        <v>32344</v>
      </c>
      <c r="F79" s="39" t="s">
        <v>75</v>
      </c>
      <c r="G79" s="26">
        <v>5000</v>
      </c>
      <c r="H79" s="26">
        <v>3750</v>
      </c>
      <c r="I79" s="79">
        <f t="shared" si="2"/>
        <v>75</v>
      </c>
    </row>
    <row r="80" spans="1:9" x14ac:dyDescent="0.25">
      <c r="A80" s="39"/>
      <c r="B80" s="39"/>
      <c r="C80" s="39"/>
      <c r="D80" s="39"/>
      <c r="E80" s="39">
        <v>32349</v>
      </c>
      <c r="F80" s="39" t="s">
        <v>76</v>
      </c>
      <c r="G80" s="26">
        <f>G81+G82+G83+G84</f>
        <v>350000</v>
      </c>
      <c r="H80" s="26">
        <f>H81+H82+H83+H84</f>
        <v>214873</v>
      </c>
      <c r="I80" s="79">
        <f t="shared" si="2"/>
        <v>61.392285714285713</v>
      </c>
    </row>
    <row r="81" spans="1:9" x14ac:dyDescent="0.25">
      <c r="A81" s="39"/>
      <c r="B81" s="39"/>
      <c r="C81" s="39"/>
      <c r="D81" s="39"/>
      <c r="E81" s="39" t="s">
        <v>18</v>
      </c>
      <c r="F81" s="39" t="s">
        <v>78</v>
      </c>
      <c r="G81" s="26">
        <v>100000</v>
      </c>
      <c r="H81" s="26">
        <v>126480</v>
      </c>
      <c r="I81" s="79">
        <f t="shared" si="2"/>
        <v>126.47999999999999</v>
      </c>
    </row>
    <row r="82" spans="1:9" x14ac:dyDescent="0.25">
      <c r="A82" s="39"/>
      <c r="B82" s="39"/>
      <c r="C82" s="39"/>
      <c r="D82" s="39"/>
      <c r="E82" s="39" t="s">
        <v>41</v>
      </c>
      <c r="F82" s="39" t="s">
        <v>79</v>
      </c>
      <c r="G82" s="26">
        <v>50000</v>
      </c>
      <c r="H82" s="26">
        <v>59868</v>
      </c>
      <c r="I82" s="79">
        <f t="shared" si="2"/>
        <v>119.736</v>
      </c>
    </row>
    <row r="83" spans="1:9" x14ac:dyDescent="0.25">
      <c r="A83" s="39"/>
      <c r="B83" s="39"/>
      <c r="C83" s="39"/>
      <c r="D83" s="39"/>
      <c r="E83" s="39" t="s">
        <v>48</v>
      </c>
      <c r="F83" s="39" t="s">
        <v>80</v>
      </c>
      <c r="G83" s="26">
        <v>200000</v>
      </c>
      <c r="H83" s="26">
        <v>28525</v>
      </c>
      <c r="I83" s="79">
        <f t="shared" si="2"/>
        <v>14.262499999999999</v>
      </c>
    </row>
    <row r="84" spans="1:9" x14ac:dyDescent="0.25">
      <c r="A84" s="39"/>
      <c r="B84" s="39"/>
      <c r="C84" s="39"/>
      <c r="D84" s="39"/>
      <c r="E84" s="39" t="s">
        <v>77</v>
      </c>
      <c r="F84" s="39" t="s">
        <v>81</v>
      </c>
      <c r="G84" s="26">
        <v>0</v>
      </c>
      <c r="H84" s="26">
        <v>0</v>
      </c>
      <c r="I84" s="79">
        <v>0</v>
      </c>
    </row>
    <row r="85" spans="1:9" x14ac:dyDescent="0.25">
      <c r="A85" s="39"/>
      <c r="B85" s="39"/>
      <c r="C85" s="39"/>
      <c r="D85" s="39"/>
      <c r="E85" s="39" t="s">
        <v>310</v>
      </c>
      <c r="F85" s="39" t="s">
        <v>305</v>
      </c>
      <c r="G85" s="26">
        <v>10000</v>
      </c>
      <c r="H85" s="26">
        <v>7994</v>
      </c>
      <c r="I85" s="79">
        <f t="shared" si="2"/>
        <v>79.94</v>
      </c>
    </row>
    <row r="86" spans="1:9" x14ac:dyDescent="0.25">
      <c r="A86" s="39"/>
      <c r="B86" s="39"/>
      <c r="C86" s="39"/>
      <c r="D86" s="39"/>
      <c r="E86" s="39" t="s">
        <v>283</v>
      </c>
      <c r="F86" s="39" t="s">
        <v>311</v>
      </c>
      <c r="G86" s="26">
        <v>10000</v>
      </c>
      <c r="H86" s="26">
        <v>3871</v>
      </c>
      <c r="I86" s="79">
        <f t="shared" si="2"/>
        <v>38.71</v>
      </c>
    </row>
    <row r="87" spans="1:9" x14ac:dyDescent="0.25">
      <c r="A87" s="52"/>
      <c r="B87" s="52"/>
      <c r="C87" s="52"/>
      <c r="D87" s="52">
        <v>3235</v>
      </c>
      <c r="E87" s="52"/>
      <c r="F87" s="52" t="s">
        <v>312</v>
      </c>
      <c r="G87" s="32">
        <f>G88</f>
        <v>10000</v>
      </c>
      <c r="H87" s="32">
        <f>H88</f>
        <v>2120</v>
      </c>
      <c r="I87" s="79">
        <f t="shared" si="2"/>
        <v>21.2</v>
      </c>
    </row>
    <row r="88" spans="1:9" x14ac:dyDescent="0.25">
      <c r="A88" s="39"/>
      <c r="B88" s="39"/>
      <c r="C88" s="39"/>
      <c r="D88" s="39"/>
      <c r="E88" s="39">
        <v>32359</v>
      </c>
      <c r="F88" s="39" t="s">
        <v>313</v>
      </c>
      <c r="G88" s="26">
        <v>10000</v>
      </c>
      <c r="H88" s="26">
        <v>2120</v>
      </c>
      <c r="I88" s="79">
        <f t="shared" si="2"/>
        <v>21.2</v>
      </c>
    </row>
    <row r="89" spans="1:9" x14ac:dyDescent="0.25">
      <c r="A89" s="52"/>
      <c r="B89" s="52"/>
      <c r="C89" s="52"/>
      <c r="D89" s="52">
        <v>3236</v>
      </c>
      <c r="E89" s="52"/>
      <c r="F89" s="52" t="s">
        <v>82</v>
      </c>
      <c r="G89" s="32">
        <f>G90+G91+G92+G93</f>
        <v>60000</v>
      </c>
      <c r="H89" s="32">
        <f>H90+H91+H92+H93</f>
        <v>38892</v>
      </c>
      <c r="I89" s="79">
        <f t="shared" si="2"/>
        <v>64.819999999999993</v>
      </c>
    </row>
    <row r="90" spans="1:9" x14ac:dyDescent="0.25">
      <c r="A90" s="39"/>
      <c r="B90" s="39"/>
      <c r="C90" s="39"/>
      <c r="D90" s="39"/>
      <c r="E90" s="39">
        <v>32361</v>
      </c>
      <c r="F90" s="39" t="s">
        <v>83</v>
      </c>
      <c r="G90" s="26">
        <v>0</v>
      </c>
      <c r="H90" s="26">
        <v>0</v>
      </c>
      <c r="I90" s="79">
        <v>0</v>
      </c>
    </row>
    <row r="91" spans="1:9" x14ac:dyDescent="0.25">
      <c r="A91" s="39"/>
      <c r="B91" s="39"/>
      <c r="C91" s="39"/>
      <c r="D91" s="39"/>
      <c r="E91" s="39">
        <v>32362</v>
      </c>
      <c r="F91" s="39" t="s">
        <v>84</v>
      </c>
      <c r="G91" s="26">
        <v>5000</v>
      </c>
      <c r="H91" s="26">
        <v>0</v>
      </c>
      <c r="I91" s="79">
        <f t="shared" si="2"/>
        <v>0</v>
      </c>
    </row>
    <row r="92" spans="1:9" x14ac:dyDescent="0.25">
      <c r="A92" s="39"/>
      <c r="B92" s="39"/>
      <c r="C92" s="39"/>
      <c r="D92" s="39"/>
      <c r="E92" s="39">
        <v>32363</v>
      </c>
      <c r="F92" s="39" t="s">
        <v>85</v>
      </c>
      <c r="G92" s="26">
        <v>40000</v>
      </c>
      <c r="H92" s="26">
        <v>30642</v>
      </c>
      <c r="I92" s="79">
        <f t="shared" si="2"/>
        <v>76.605000000000004</v>
      </c>
    </row>
    <row r="93" spans="1:9" ht="30" x14ac:dyDescent="0.25">
      <c r="A93" s="39"/>
      <c r="B93" s="39"/>
      <c r="C93" s="39"/>
      <c r="D93" s="39"/>
      <c r="E93" s="39">
        <v>32369</v>
      </c>
      <c r="F93" s="36" t="s">
        <v>86</v>
      </c>
      <c r="G93" s="26">
        <v>15000</v>
      </c>
      <c r="H93" s="26">
        <v>8250</v>
      </c>
      <c r="I93" s="79">
        <f t="shared" si="2"/>
        <v>55.000000000000007</v>
      </c>
    </row>
    <row r="94" spans="1:9" x14ac:dyDescent="0.25">
      <c r="A94" s="52"/>
      <c r="B94" s="52"/>
      <c r="C94" s="52"/>
      <c r="D94" s="52">
        <v>3237</v>
      </c>
      <c r="E94" s="52"/>
      <c r="F94" s="52" t="s">
        <v>87</v>
      </c>
      <c r="G94" s="32">
        <f>G95+G96+G97+G98</f>
        <v>245000</v>
      </c>
      <c r="H94" s="32">
        <f>H95+H96+H97+H98</f>
        <v>209397</v>
      </c>
      <c r="I94" s="79">
        <f t="shared" si="2"/>
        <v>85.468163265306117</v>
      </c>
    </row>
    <row r="95" spans="1:9" x14ac:dyDescent="0.25">
      <c r="A95" s="39"/>
      <c r="B95" s="39"/>
      <c r="C95" s="39"/>
      <c r="D95" s="39"/>
      <c r="E95" s="39">
        <v>32372</v>
      </c>
      <c r="F95" s="39" t="s">
        <v>88</v>
      </c>
      <c r="G95" s="26">
        <v>100000</v>
      </c>
      <c r="H95" s="26">
        <v>94432</v>
      </c>
      <c r="I95" s="79">
        <f t="shared" si="2"/>
        <v>94.432000000000002</v>
      </c>
    </row>
    <row r="96" spans="1:9" x14ac:dyDescent="0.25">
      <c r="A96" s="39"/>
      <c r="B96" s="39"/>
      <c r="C96" s="39"/>
      <c r="D96" s="39"/>
      <c r="E96" s="39">
        <v>32373</v>
      </c>
      <c r="F96" s="39" t="s">
        <v>89</v>
      </c>
      <c r="G96" s="26">
        <v>120000</v>
      </c>
      <c r="H96" s="26">
        <v>106383</v>
      </c>
      <c r="I96" s="79">
        <f t="shared" si="2"/>
        <v>88.652500000000003</v>
      </c>
    </row>
    <row r="97" spans="1:9" x14ac:dyDescent="0.25">
      <c r="A97" s="39"/>
      <c r="B97" s="39"/>
      <c r="C97" s="39"/>
      <c r="D97" s="39"/>
      <c r="E97" s="39">
        <v>32375</v>
      </c>
      <c r="F97" s="39" t="s">
        <v>90</v>
      </c>
      <c r="G97" s="26">
        <v>20000</v>
      </c>
      <c r="H97" s="26">
        <v>8582</v>
      </c>
      <c r="I97" s="79">
        <f t="shared" si="2"/>
        <v>42.91</v>
      </c>
    </row>
    <row r="98" spans="1:9" x14ac:dyDescent="0.25">
      <c r="A98" s="39"/>
      <c r="B98" s="39"/>
      <c r="C98" s="39"/>
      <c r="D98" s="39"/>
      <c r="E98" s="39">
        <v>32379</v>
      </c>
      <c r="F98" s="39" t="s">
        <v>91</v>
      </c>
      <c r="G98" s="26">
        <v>5000</v>
      </c>
      <c r="H98" s="26">
        <v>0</v>
      </c>
      <c r="I98" s="79">
        <f t="shared" si="2"/>
        <v>0</v>
      </c>
    </row>
    <row r="99" spans="1:9" x14ac:dyDescent="0.25">
      <c r="A99" s="52"/>
      <c r="B99" s="52"/>
      <c r="C99" s="52"/>
      <c r="D99" s="52">
        <v>3238</v>
      </c>
      <c r="E99" s="52"/>
      <c r="F99" s="52" t="s">
        <v>92</v>
      </c>
      <c r="G99" s="32">
        <f>G100</f>
        <v>25000</v>
      </c>
      <c r="H99" s="32">
        <f>H100</f>
        <v>18304</v>
      </c>
      <c r="I99" s="79">
        <f t="shared" si="2"/>
        <v>73.216000000000008</v>
      </c>
    </row>
    <row r="100" spans="1:9" x14ac:dyDescent="0.25">
      <c r="A100" s="39"/>
      <c r="B100" s="39"/>
      <c r="C100" s="39"/>
      <c r="D100" s="39"/>
      <c r="E100" s="39">
        <v>32389</v>
      </c>
      <c r="F100" s="39" t="s">
        <v>93</v>
      </c>
      <c r="G100" s="26">
        <v>25000</v>
      </c>
      <c r="H100" s="26">
        <v>18304</v>
      </c>
      <c r="I100" s="79">
        <f t="shared" si="2"/>
        <v>73.216000000000008</v>
      </c>
    </row>
    <row r="101" spans="1:9" x14ac:dyDescent="0.25">
      <c r="A101" s="52"/>
      <c r="B101" s="52"/>
      <c r="C101" s="52"/>
      <c r="D101" s="52">
        <v>3239</v>
      </c>
      <c r="E101" s="52"/>
      <c r="F101" s="52" t="s">
        <v>94</v>
      </c>
      <c r="G101" s="32">
        <f>G102+G103</f>
        <v>60000</v>
      </c>
      <c r="H101" s="32">
        <f>H102+H103</f>
        <v>55967</v>
      </c>
      <c r="I101" s="79">
        <f t="shared" si="2"/>
        <v>93.278333333333336</v>
      </c>
    </row>
    <row r="102" spans="1:9" x14ac:dyDescent="0.25">
      <c r="A102" s="39"/>
      <c r="B102" s="39"/>
      <c r="C102" s="39"/>
      <c r="D102" s="39"/>
      <c r="E102" s="39">
        <v>32394</v>
      </c>
      <c r="F102" s="39" t="s">
        <v>95</v>
      </c>
      <c r="G102" s="26">
        <v>20000</v>
      </c>
      <c r="H102" s="26">
        <v>16566</v>
      </c>
      <c r="I102" s="79">
        <f t="shared" si="2"/>
        <v>82.83</v>
      </c>
    </row>
    <row r="103" spans="1:9" x14ac:dyDescent="0.25">
      <c r="A103" s="39"/>
      <c r="B103" s="39"/>
      <c r="C103" s="39"/>
      <c r="D103" s="39"/>
      <c r="E103" s="39">
        <v>32399</v>
      </c>
      <c r="F103" s="39" t="s">
        <v>314</v>
      </c>
      <c r="G103" s="26">
        <v>40000</v>
      </c>
      <c r="H103" s="26">
        <v>39401</v>
      </c>
      <c r="I103" s="79">
        <f t="shared" si="2"/>
        <v>98.502499999999998</v>
      </c>
    </row>
    <row r="104" spans="1:9" s="3" customFormat="1" x14ac:dyDescent="0.25">
      <c r="A104" s="51"/>
      <c r="B104" s="51"/>
      <c r="C104" s="51">
        <v>329</v>
      </c>
      <c r="D104" s="51"/>
      <c r="E104" s="51"/>
      <c r="F104" s="51" t="s">
        <v>96</v>
      </c>
      <c r="G104" s="27">
        <f>G105+G108+G111+G113+G117</f>
        <v>372000</v>
      </c>
      <c r="H104" s="27">
        <f>H105+H108+H111+H113+H117</f>
        <v>288687</v>
      </c>
      <c r="I104" s="79">
        <f t="shared" si="2"/>
        <v>77.604032258064521</v>
      </c>
    </row>
    <row r="105" spans="1:9" x14ac:dyDescent="0.25">
      <c r="A105" s="52"/>
      <c r="B105" s="52"/>
      <c r="C105" s="52"/>
      <c r="D105" s="52">
        <v>3291</v>
      </c>
      <c r="E105" s="52"/>
      <c r="F105" s="52" t="s">
        <v>97</v>
      </c>
      <c r="G105" s="32">
        <f>G106+G107</f>
        <v>260000</v>
      </c>
      <c r="H105" s="32">
        <f>H106+H107</f>
        <v>211253</v>
      </c>
      <c r="I105" s="79">
        <f t="shared" si="2"/>
        <v>81.251153846153841</v>
      </c>
    </row>
    <row r="106" spans="1:9" x14ac:dyDescent="0.25">
      <c r="A106" s="39"/>
      <c r="B106" s="39"/>
      <c r="C106" s="39"/>
      <c r="D106" s="39"/>
      <c r="E106" s="39">
        <v>32911</v>
      </c>
      <c r="F106" s="39" t="s">
        <v>98</v>
      </c>
      <c r="G106" s="26">
        <v>130000</v>
      </c>
      <c r="H106" s="26">
        <v>124766</v>
      </c>
      <c r="I106" s="79">
        <f t="shared" si="2"/>
        <v>95.973846153846154</v>
      </c>
    </row>
    <row r="107" spans="1:9" x14ac:dyDescent="0.25">
      <c r="A107" s="39"/>
      <c r="B107" s="39"/>
      <c r="C107" s="39"/>
      <c r="D107" s="39"/>
      <c r="E107" s="39">
        <v>32912</v>
      </c>
      <c r="F107" s="39" t="s">
        <v>99</v>
      </c>
      <c r="G107" s="26">
        <v>130000</v>
      </c>
      <c r="H107" s="26">
        <v>86487</v>
      </c>
      <c r="I107" s="79">
        <f t="shared" si="2"/>
        <v>66.528461538461542</v>
      </c>
    </row>
    <row r="108" spans="1:9" x14ac:dyDescent="0.25">
      <c r="A108" s="52"/>
      <c r="B108" s="52"/>
      <c r="C108" s="52"/>
      <c r="D108" s="52">
        <v>3292</v>
      </c>
      <c r="E108" s="52"/>
      <c r="F108" s="52" t="s">
        <v>100</v>
      </c>
      <c r="G108" s="32">
        <f>G109+G110</f>
        <v>25000</v>
      </c>
      <c r="H108" s="32">
        <f>H109+H110</f>
        <v>13775</v>
      </c>
      <c r="I108" s="79">
        <f t="shared" si="2"/>
        <v>55.1</v>
      </c>
    </row>
    <row r="109" spans="1:9" x14ac:dyDescent="0.25">
      <c r="A109" s="39"/>
      <c r="B109" s="39"/>
      <c r="C109" s="39"/>
      <c r="D109" s="39"/>
      <c r="E109" s="39">
        <v>32921</v>
      </c>
      <c r="F109" s="39" t="s">
        <v>101</v>
      </c>
      <c r="G109" s="26">
        <v>20000</v>
      </c>
      <c r="H109" s="26">
        <v>11082</v>
      </c>
      <c r="I109" s="79">
        <f t="shared" si="2"/>
        <v>55.410000000000004</v>
      </c>
    </row>
    <row r="110" spans="1:9" x14ac:dyDescent="0.25">
      <c r="A110" s="39"/>
      <c r="B110" s="39"/>
      <c r="C110" s="39"/>
      <c r="D110" s="39"/>
      <c r="E110" s="39">
        <v>32922</v>
      </c>
      <c r="F110" s="39" t="s">
        <v>102</v>
      </c>
      <c r="G110" s="26">
        <v>5000</v>
      </c>
      <c r="H110" s="26">
        <v>2693</v>
      </c>
      <c r="I110" s="79">
        <f t="shared" si="2"/>
        <v>53.86</v>
      </c>
    </row>
    <row r="111" spans="1:9" x14ac:dyDescent="0.25">
      <c r="A111" s="52"/>
      <c r="B111" s="52"/>
      <c r="C111" s="52"/>
      <c r="D111" s="52">
        <v>3293</v>
      </c>
      <c r="E111" s="52"/>
      <c r="F111" s="52" t="s">
        <v>103</v>
      </c>
      <c r="G111" s="32">
        <f>G112</f>
        <v>30000</v>
      </c>
      <c r="H111" s="32">
        <f>H112</f>
        <v>28347</v>
      </c>
      <c r="I111" s="79">
        <f t="shared" si="2"/>
        <v>94.49</v>
      </c>
    </row>
    <row r="112" spans="1:9" x14ac:dyDescent="0.25">
      <c r="A112" s="39"/>
      <c r="B112" s="39"/>
      <c r="C112" s="39"/>
      <c r="D112" s="39"/>
      <c r="E112" s="39">
        <v>32931</v>
      </c>
      <c r="F112" s="39" t="s">
        <v>103</v>
      </c>
      <c r="G112" s="26">
        <v>30000</v>
      </c>
      <c r="H112" s="26">
        <v>28347</v>
      </c>
      <c r="I112" s="79">
        <f t="shared" si="2"/>
        <v>94.49</v>
      </c>
    </row>
    <row r="113" spans="1:9" x14ac:dyDescent="0.25">
      <c r="A113" s="52"/>
      <c r="B113" s="52"/>
      <c r="C113" s="52"/>
      <c r="D113" s="52">
        <v>3295</v>
      </c>
      <c r="E113" s="52"/>
      <c r="F113" s="52" t="s">
        <v>104</v>
      </c>
      <c r="G113" s="32">
        <f>G114+G115+G116</f>
        <v>7000</v>
      </c>
      <c r="H113" s="32">
        <f>H114+H115+H116</f>
        <v>589</v>
      </c>
      <c r="I113" s="79">
        <f t="shared" si="2"/>
        <v>8.4142857142857146</v>
      </c>
    </row>
    <row r="114" spans="1:9" x14ac:dyDescent="0.25">
      <c r="A114" s="39"/>
      <c r="B114" s="39"/>
      <c r="C114" s="39"/>
      <c r="D114" s="39"/>
      <c r="E114" s="39">
        <v>32952</v>
      </c>
      <c r="F114" s="39" t="s">
        <v>105</v>
      </c>
      <c r="G114" s="26">
        <v>1000</v>
      </c>
      <c r="H114" s="26">
        <v>0</v>
      </c>
      <c r="I114" s="79">
        <f t="shared" si="2"/>
        <v>0</v>
      </c>
    </row>
    <row r="115" spans="1:9" x14ac:dyDescent="0.25">
      <c r="A115" s="39"/>
      <c r="B115" s="39"/>
      <c r="C115" s="39"/>
      <c r="D115" s="39"/>
      <c r="E115" s="39">
        <v>32954</v>
      </c>
      <c r="F115" s="39" t="s">
        <v>106</v>
      </c>
      <c r="G115" s="26">
        <v>1000</v>
      </c>
      <c r="H115" s="26">
        <v>589</v>
      </c>
      <c r="I115" s="79">
        <f t="shared" si="2"/>
        <v>58.9</v>
      </c>
    </row>
    <row r="116" spans="1:9" x14ac:dyDescent="0.25">
      <c r="A116" s="39"/>
      <c r="B116" s="39"/>
      <c r="C116" s="39"/>
      <c r="D116" s="39"/>
      <c r="E116" s="39">
        <v>32959</v>
      </c>
      <c r="F116" s="39" t="s">
        <v>315</v>
      </c>
      <c r="G116" s="26">
        <v>5000</v>
      </c>
      <c r="H116" s="26">
        <v>0</v>
      </c>
      <c r="I116" s="79">
        <f t="shared" si="2"/>
        <v>0</v>
      </c>
    </row>
    <row r="117" spans="1:9" x14ac:dyDescent="0.25">
      <c r="A117" s="52"/>
      <c r="B117" s="52"/>
      <c r="C117" s="52"/>
      <c r="D117" s="52">
        <v>3299</v>
      </c>
      <c r="E117" s="52"/>
      <c r="F117" s="52" t="s">
        <v>107</v>
      </c>
      <c r="G117" s="32">
        <f>G118+G119</f>
        <v>50000</v>
      </c>
      <c r="H117" s="32">
        <f>H118+H119</f>
        <v>34723</v>
      </c>
      <c r="I117" s="79">
        <f t="shared" si="2"/>
        <v>69.445999999999998</v>
      </c>
    </row>
    <row r="118" spans="1:9" x14ac:dyDescent="0.25">
      <c r="A118" s="39"/>
      <c r="B118" s="39"/>
      <c r="C118" s="39"/>
      <c r="D118" s="39"/>
      <c r="E118" s="39">
        <v>32991</v>
      </c>
      <c r="F118" s="39" t="s">
        <v>108</v>
      </c>
      <c r="G118" s="26">
        <v>10000</v>
      </c>
      <c r="H118" s="26">
        <v>5694</v>
      </c>
      <c r="I118" s="79">
        <f t="shared" si="2"/>
        <v>56.940000000000005</v>
      </c>
    </row>
    <row r="119" spans="1:9" x14ac:dyDescent="0.25">
      <c r="A119" s="39"/>
      <c r="B119" s="39"/>
      <c r="C119" s="39"/>
      <c r="D119" s="39"/>
      <c r="E119" s="39">
        <v>32999</v>
      </c>
      <c r="F119" s="39" t="s">
        <v>96</v>
      </c>
      <c r="G119" s="26">
        <f>G120</f>
        <v>40000</v>
      </c>
      <c r="H119" s="26">
        <f>H120</f>
        <v>29029</v>
      </c>
      <c r="I119" s="79">
        <f t="shared" si="2"/>
        <v>72.572499999999991</v>
      </c>
    </row>
    <row r="120" spans="1:9" x14ac:dyDescent="0.25">
      <c r="A120" s="39"/>
      <c r="B120" s="39"/>
      <c r="C120" s="39"/>
      <c r="D120" s="39"/>
      <c r="E120" s="53" t="s">
        <v>18</v>
      </c>
      <c r="F120" s="39" t="s">
        <v>109</v>
      </c>
      <c r="G120" s="26">
        <v>40000</v>
      </c>
      <c r="H120" s="26">
        <v>29029</v>
      </c>
      <c r="I120" s="79">
        <f t="shared" si="2"/>
        <v>72.572499999999991</v>
      </c>
    </row>
    <row r="121" spans="1:9" s="4" customFormat="1" ht="15.75" x14ac:dyDescent="0.25">
      <c r="A121" s="43"/>
      <c r="B121" s="43">
        <v>34</v>
      </c>
      <c r="C121" s="43"/>
      <c r="D121" s="43"/>
      <c r="E121" s="43"/>
      <c r="F121" s="43" t="s">
        <v>110</v>
      </c>
      <c r="G121" s="44">
        <f>G122</f>
        <v>39500</v>
      </c>
      <c r="H121" s="44">
        <f>H122</f>
        <v>21808</v>
      </c>
      <c r="I121" s="79">
        <f t="shared" si="2"/>
        <v>55.210126582278484</v>
      </c>
    </row>
    <row r="122" spans="1:9" s="3" customFormat="1" x14ac:dyDescent="0.25">
      <c r="A122" s="51"/>
      <c r="B122" s="51"/>
      <c r="C122" s="51">
        <v>343</v>
      </c>
      <c r="D122" s="51"/>
      <c r="E122" s="51"/>
      <c r="F122" s="51" t="s">
        <v>111</v>
      </c>
      <c r="G122" s="27">
        <f>G123+G126</f>
        <v>39500</v>
      </c>
      <c r="H122" s="27">
        <f>H123+H126</f>
        <v>21808</v>
      </c>
      <c r="I122" s="79">
        <f t="shared" si="2"/>
        <v>55.210126582278484</v>
      </c>
    </row>
    <row r="123" spans="1:9" x14ac:dyDescent="0.25">
      <c r="A123" s="52"/>
      <c r="B123" s="52"/>
      <c r="C123" s="52"/>
      <c r="D123" s="52">
        <v>3431</v>
      </c>
      <c r="E123" s="52"/>
      <c r="F123" s="52" t="s">
        <v>112</v>
      </c>
      <c r="G123" s="32">
        <f>G124+G125</f>
        <v>20000</v>
      </c>
      <c r="H123" s="32">
        <f>H124+H125</f>
        <v>9628</v>
      </c>
      <c r="I123" s="79">
        <f t="shared" si="2"/>
        <v>48.14</v>
      </c>
    </row>
    <row r="124" spans="1:9" x14ac:dyDescent="0.25">
      <c r="A124" s="39"/>
      <c r="B124" s="39"/>
      <c r="C124" s="39"/>
      <c r="D124" s="39"/>
      <c r="E124" s="39">
        <v>34311</v>
      </c>
      <c r="F124" s="39" t="s">
        <v>113</v>
      </c>
      <c r="G124" s="26">
        <v>10000</v>
      </c>
      <c r="H124" s="26">
        <v>9628</v>
      </c>
      <c r="I124" s="79">
        <f t="shared" si="2"/>
        <v>96.28</v>
      </c>
    </row>
    <row r="125" spans="1:9" x14ac:dyDescent="0.25">
      <c r="A125" s="39"/>
      <c r="B125" s="39"/>
      <c r="C125" s="39"/>
      <c r="D125" s="39"/>
      <c r="E125" s="39">
        <v>34312</v>
      </c>
      <c r="F125" s="39" t="s">
        <v>114</v>
      </c>
      <c r="G125" s="26">
        <v>10000</v>
      </c>
      <c r="H125" s="26">
        <v>0</v>
      </c>
      <c r="I125" s="79">
        <f t="shared" si="2"/>
        <v>0</v>
      </c>
    </row>
    <row r="126" spans="1:9" x14ac:dyDescent="0.25">
      <c r="A126" s="52"/>
      <c r="B126" s="52"/>
      <c r="C126" s="52"/>
      <c r="D126" s="52">
        <v>3434</v>
      </c>
      <c r="E126" s="52"/>
      <c r="F126" s="52" t="s">
        <v>115</v>
      </c>
      <c r="G126" s="32">
        <f>G127</f>
        <v>19500</v>
      </c>
      <c r="H126" s="32">
        <f>H127</f>
        <v>12180</v>
      </c>
      <c r="I126" s="79">
        <f t="shared" si="2"/>
        <v>62.46153846153846</v>
      </c>
    </row>
    <row r="127" spans="1:9" x14ac:dyDescent="0.25">
      <c r="A127" s="39"/>
      <c r="B127" s="39"/>
      <c r="C127" s="39"/>
      <c r="D127" s="39"/>
      <c r="E127" s="39">
        <v>34349</v>
      </c>
      <c r="F127" s="39" t="s">
        <v>116</v>
      </c>
      <c r="G127" s="26">
        <f>G128+G129+G130</f>
        <v>19500</v>
      </c>
      <c r="H127" s="26">
        <f>H128+H129+H130</f>
        <v>12180</v>
      </c>
      <c r="I127" s="79">
        <f t="shared" si="2"/>
        <v>62.46153846153846</v>
      </c>
    </row>
    <row r="128" spans="1:9" x14ac:dyDescent="0.25">
      <c r="A128" s="39"/>
      <c r="B128" s="39"/>
      <c r="C128" s="39"/>
      <c r="D128" s="39"/>
      <c r="E128" s="53" t="s">
        <v>18</v>
      </c>
      <c r="F128" s="39" t="s">
        <v>117</v>
      </c>
      <c r="G128" s="26">
        <v>10000</v>
      </c>
      <c r="H128" s="26">
        <v>4098</v>
      </c>
      <c r="I128" s="79">
        <f t="shared" si="2"/>
        <v>40.98</v>
      </c>
    </row>
    <row r="129" spans="1:9" x14ac:dyDescent="0.25">
      <c r="A129" s="39"/>
      <c r="B129" s="39"/>
      <c r="C129" s="39"/>
      <c r="D129" s="39"/>
      <c r="E129" s="53" t="s">
        <v>41</v>
      </c>
      <c r="F129" s="39" t="s">
        <v>118</v>
      </c>
      <c r="G129" s="26">
        <v>2500</v>
      </c>
      <c r="H129" s="26">
        <v>2000</v>
      </c>
      <c r="I129" s="79">
        <f t="shared" si="2"/>
        <v>80</v>
      </c>
    </row>
    <row r="130" spans="1:9" x14ac:dyDescent="0.25">
      <c r="A130" s="39"/>
      <c r="B130" s="39"/>
      <c r="C130" s="39"/>
      <c r="D130" s="39"/>
      <c r="E130" s="53" t="s">
        <v>48</v>
      </c>
      <c r="F130" s="39" t="s">
        <v>271</v>
      </c>
      <c r="G130" s="26">
        <v>7000</v>
      </c>
      <c r="H130" s="26">
        <v>6082</v>
      </c>
      <c r="I130" s="79">
        <f t="shared" si="2"/>
        <v>86.885714285714286</v>
      </c>
    </row>
    <row r="131" spans="1:9" s="4" customFormat="1" ht="15.75" x14ac:dyDescent="0.25">
      <c r="A131" s="43"/>
      <c r="B131" s="43">
        <v>37</v>
      </c>
      <c r="C131" s="43"/>
      <c r="D131" s="43"/>
      <c r="E131" s="43"/>
      <c r="F131" s="43" t="s">
        <v>119</v>
      </c>
      <c r="G131" s="44">
        <f>G132</f>
        <v>345000</v>
      </c>
      <c r="H131" s="44">
        <f>H132</f>
        <v>304485</v>
      </c>
      <c r="I131" s="79">
        <f t="shared" si="2"/>
        <v>88.256521739130434</v>
      </c>
    </row>
    <row r="132" spans="1:9" s="3" customFormat="1" x14ac:dyDescent="0.25">
      <c r="A132" s="51"/>
      <c r="B132" s="51"/>
      <c r="C132" s="51">
        <v>372</v>
      </c>
      <c r="D132" s="51"/>
      <c r="E132" s="51"/>
      <c r="F132" s="51" t="s">
        <v>120</v>
      </c>
      <c r="G132" s="27">
        <f>G133+G138</f>
        <v>345000</v>
      </c>
      <c r="H132" s="27">
        <f>H133+H138</f>
        <v>304485</v>
      </c>
      <c r="I132" s="79">
        <f t="shared" si="2"/>
        <v>88.256521739130434</v>
      </c>
    </row>
    <row r="133" spans="1:9" x14ac:dyDescent="0.25">
      <c r="A133" s="52"/>
      <c r="B133" s="52"/>
      <c r="C133" s="52"/>
      <c r="D133" s="52">
        <v>3721</v>
      </c>
      <c r="E133" s="52"/>
      <c r="F133" s="52" t="s">
        <v>121</v>
      </c>
      <c r="G133" s="32">
        <f>G134+G135</f>
        <v>75000</v>
      </c>
      <c r="H133" s="32">
        <f>H134+H135</f>
        <v>60250</v>
      </c>
      <c r="I133" s="79">
        <f t="shared" ref="I133:I196" si="3">(H133/G133)*100</f>
        <v>80.333333333333329</v>
      </c>
    </row>
    <row r="134" spans="1:9" x14ac:dyDescent="0.25">
      <c r="A134" s="39"/>
      <c r="B134" s="39"/>
      <c r="C134" s="39"/>
      <c r="D134" s="39"/>
      <c r="E134" s="39">
        <v>37217</v>
      </c>
      <c r="F134" s="39" t="s">
        <v>122</v>
      </c>
      <c r="G134" s="26">
        <v>30000</v>
      </c>
      <c r="H134" s="26">
        <v>24000</v>
      </c>
      <c r="I134" s="79">
        <f t="shared" si="3"/>
        <v>80</v>
      </c>
    </row>
    <row r="135" spans="1:9" x14ac:dyDescent="0.25">
      <c r="A135" s="39"/>
      <c r="B135" s="39"/>
      <c r="C135" s="39"/>
      <c r="D135" s="39"/>
      <c r="E135" s="39">
        <v>37219</v>
      </c>
      <c r="F135" s="39" t="s">
        <v>123</v>
      </c>
      <c r="G135" s="26">
        <f>G136+G137</f>
        <v>45000</v>
      </c>
      <c r="H135" s="26">
        <f>H136+H137</f>
        <v>36250</v>
      </c>
      <c r="I135" s="79">
        <f t="shared" si="3"/>
        <v>80.555555555555557</v>
      </c>
    </row>
    <row r="136" spans="1:9" x14ac:dyDescent="0.25">
      <c r="A136" s="39"/>
      <c r="B136" s="39"/>
      <c r="C136" s="39"/>
      <c r="D136" s="39"/>
      <c r="E136" s="39" t="s">
        <v>18</v>
      </c>
      <c r="F136" s="39" t="s">
        <v>124</v>
      </c>
      <c r="G136" s="26">
        <v>40000</v>
      </c>
      <c r="H136" s="26">
        <v>33250</v>
      </c>
      <c r="I136" s="79">
        <f t="shared" si="3"/>
        <v>83.125</v>
      </c>
    </row>
    <row r="137" spans="1:9" x14ac:dyDescent="0.25">
      <c r="A137" s="39"/>
      <c r="B137" s="39"/>
      <c r="C137" s="39"/>
      <c r="D137" s="39"/>
      <c r="E137" s="39" t="s">
        <v>41</v>
      </c>
      <c r="F137" s="39" t="s">
        <v>125</v>
      </c>
      <c r="G137" s="26">
        <v>5000</v>
      </c>
      <c r="H137" s="26">
        <v>3000</v>
      </c>
      <c r="I137" s="79">
        <f t="shared" si="3"/>
        <v>60</v>
      </c>
    </row>
    <row r="138" spans="1:9" x14ac:dyDescent="0.25">
      <c r="A138" s="52"/>
      <c r="B138" s="52"/>
      <c r="C138" s="52"/>
      <c r="D138" s="52">
        <v>3722</v>
      </c>
      <c r="E138" s="52"/>
      <c r="F138" s="52" t="s">
        <v>126</v>
      </c>
      <c r="G138" s="32">
        <f>G139+G140</f>
        <v>270000</v>
      </c>
      <c r="H138" s="32">
        <f>H139+H140</f>
        <v>244235</v>
      </c>
      <c r="I138" s="79">
        <f t="shared" si="3"/>
        <v>90.457407407407402</v>
      </c>
    </row>
    <row r="139" spans="1:9" x14ac:dyDescent="0.25">
      <c r="A139" s="39"/>
      <c r="B139" s="39"/>
      <c r="C139" s="39"/>
      <c r="D139" s="39"/>
      <c r="E139" s="39">
        <v>37221</v>
      </c>
      <c r="F139" s="39" t="s">
        <v>127</v>
      </c>
      <c r="G139" s="26">
        <v>40000</v>
      </c>
      <c r="H139" s="26">
        <v>37811</v>
      </c>
      <c r="I139" s="79">
        <f t="shared" si="3"/>
        <v>94.527500000000003</v>
      </c>
    </row>
    <row r="140" spans="1:9" x14ac:dyDescent="0.25">
      <c r="A140" s="39"/>
      <c r="B140" s="39"/>
      <c r="C140" s="39"/>
      <c r="D140" s="39"/>
      <c r="E140" s="39">
        <v>37229</v>
      </c>
      <c r="F140" s="39" t="s">
        <v>128</v>
      </c>
      <c r="G140" s="26">
        <f>G141+G142+G143</f>
        <v>230000</v>
      </c>
      <c r="H140" s="26">
        <f>H141+H142+H143</f>
        <v>206424</v>
      </c>
      <c r="I140" s="79">
        <f t="shared" si="3"/>
        <v>89.749565217391307</v>
      </c>
    </row>
    <row r="141" spans="1:9" x14ac:dyDescent="0.25">
      <c r="A141" s="39"/>
      <c r="B141" s="39"/>
      <c r="C141" s="39"/>
      <c r="D141" s="39"/>
      <c r="E141" s="53" t="s">
        <v>18</v>
      </c>
      <c r="F141" s="39" t="s">
        <v>129</v>
      </c>
      <c r="G141" s="26">
        <v>0</v>
      </c>
      <c r="H141" s="26">
        <v>0</v>
      </c>
      <c r="I141" s="79">
        <v>0</v>
      </c>
    </row>
    <row r="142" spans="1:9" x14ac:dyDescent="0.25">
      <c r="A142" s="39"/>
      <c r="B142" s="39"/>
      <c r="C142" s="39"/>
      <c r="D142" s="39"/>
      <c r="E142" s="53" t="s">
        <v>41</v>
      </c>
      <c r="F142" s="39" t="s">
        <v>130</v>
      </c>
      <c r="G142" s="26">
        <v>140000</v>
      </c>
      <c r="H142" s="26">
        <v>133878</v>
      </c>
      <c r="I142" s="79">
        <f t="shared" si="3"/>
        <v>95.627142857142857</v>
      </c>
    </row>
    <row r="143" spans="1:9" x14ac:dyDescent="0.25">
      <c r="A143" s="39"/>
      <c r="B143" s="39"/>
      <c r="C143" s="39"/>
      <c r="D143" s="39"/>
      <c r="E143" s="53" t="s">
        <v>48</v>
      </c>
      <c r="F143" s="39" t="s">
        <v>320</v>
      </c>
      <c r="G143" s="26">
        <v>90000</v>
      </c>
      <c r="H143" s="26">
        <v>72546</v>
      </c>
      <c r="I143" s="79">
        <f t="shared" si="3"/>
        <v>80.606666666666669</v>
      </c>
    </row>
    <row r="144" spans="1:9" s="4" customFormat="1" ht="15.75" x14ac:dyDescent="0.25">
      <c r="A144" s="43"/>
      <c r="B144" s="43">
        <v>38</v>
      </c>
      <c r="C144" s="43"/>
      <c r="D144" s="43"/>
      <c r="E144" s="43"/>
      <c r="F144" s="43" t="s">
        <v>131</v>
      </c>
      <c r="G144" s="44">
        <f>G145+G164</f>
        <v>532000</v>
      </c>
      <c r="H144" s="44">
        <f>H145+H164</f>
        <v>484641</v>
      </c>
      <c r="I144" s="79">
        <f t="shared" si="3"/>
        <v>91.097932330827064</v>
      </c>
    </row>
    <row r="145" spans="1:9" s="3" customFormat="1" x14ac:dyDescent="0.25">
      <c r="A145" s="51"/>
      <c r="B145" s="51"/>
      <c r="C145" s="51">
        <v>381</v>
      </c>
      <c r="D145" s="51"/>
      <c r="E145" s="51"/>
      <c r="F145" s="51" t="s">
        <v>132</v>
      </c>
      <c r="G145" s="27">
        <f>G146</f>
        <v>522000</v>
      </c>
      <c r="H145" s="27">
        <f>H146</f>
        <v>484641</v>
      </c>
      <c r="I145" s="79">
        <f t="shared" si="3"/>
        <v>92.843103448275869</v>
      </c>
    </row>
    <row r="146" spans="1:9" x14ac:dyDescent="0.25">
      <c r="A146" s="52"/>
      <c r="B146" s="52"/>
      <c r="C146" s="52"/>
      <c r="D146" s="52">
        <v>3811</v>
      </c>
      <c r="E146" s="52"/>
      <c r="F146" s="52" t="s">
        <v>133</v>
      </c>
      <c r="G146" s="32">
        <f>G147+G148+G149+G150+G151</f>
        <v>522000</v>
      </c>
      <c r="H146" s="32">
        <f>H147+H148+H149+H150+H151</f>
        <v>484641</v>
      </c>
      <c r="I146" s="79">
        <f t="shared" si="3"/>
        <v>92.843103448275869</v>
      </c>
    </row>
    <row r="147" spans="1:9" x14ac:dyDescent="0.25">
      <c r="A147" s="39"/>
      <c r="B147" s="39"/>
      <c r="C147" s="39"/>
      <c r="D147" s="39"/>
      <c r="E147" s="39">
        <v>38112</v>
      </c>
      <c r="F147" s="39" t="s">
        <v>185</v>
      </c>
      <c r="G147" s="26">
        <v>15000</v>
      </c>
      <c r="H147" s="26">
        <v>15000</v>
      </c>
      <c r="I147" s="79">
        <f t="shared" si="3"/>
        <v>100</v>
      </c>
    </row>
    <row r="148" spans="1:9" x14ac:dyDescent="0.25">
      <c r="A148" s="39"/>
      <c r="B148" s="39"/>
      <c r="C148" s="39"/>
      <c r="D148" s="39"/>
      <c r="E148" s="39">
        <v>38113</v>
      </c>
      <c r="F148" s="39" t="s">
        <v>186</v>
      </c>
      <c r="G148" s="26">
        <v>10000</v>
      </c>
      <c r="H148" s="26">
        <v>7000</v>
      </c>
      <c r="I148" s="79">
        <f t="shared" si="3"/>
        <v>70</v>
      </c>
    </row>
    <row r="149" spans="1:9" x14ac:dyDescent="0.25">
      <c r="A149" s="39"/>
      <c r="B149" s="39"/>
      <c r="C149" s="39"/>
      <c r="D149" s="39"/>
      <c r="E149" s="39">
        <v>38114</v>
      </c>
      <c r="F149" s="39" t="s">
        <v>187</v>
      </c>
      <c r="G149" s="26">
        <v>20000</v>
      </c>
      <c r="H149" s="26">
        <v>20000</v>
      </c>
      <c r="I149" s="79">
        <f t="shared" si="3"/>
        <v>100</v>
      </c>
    </row>
    <row r="150" spans="1:9" x14ac:dyDescent="0.25">
      <c r="A150" s="39"/>
      <c r="B150" s="39"/>
      <c r="C150" s="39"/>
      <c r="D150" s="39"/>
      <c r="E150" s="39">
        <v>38115</v>
      </c>
      <c r="F150" s="39" t="s">
        <v>188</v>
      </c>
      <c r="G150" s="26">
        <v>125000</v>
      </c>
      <c r="H150" s="26">
        <v>125000</v>
      </c>
      <c r="I150" s="79">
        <f t="shared" si="3"/>
        <v>100</v>
      </c>
    </row>
    <row r="151" spans="1:9" x14ac:dyDescent="0.25">
      <c r="A151" s="39"/>
      <c r="B151" s="39"/>
      <c r="C151" s="39"/>
      <c r="D151" s="39"/>
      <c r="E151" s="39">
        <v>38119</v>
      </c>
      <c r="F151" s="39" t="s">
        <v>189</v>
      </c>
      <c r="G151" s="26">
        <f>G152+G153</f>
        <v>352000</v>
      </c>
      <c r="H151" s="26">
        <f>H152+H153</f>
        <v>317641</v>
      </c>
      <c r="I151" s="79">
        <f t="shared" si="3"/>
        <v>90.23892045454545</v>
      </c>
    </row>
    <row r="152" spans="1:9" x14ac:dyDescent="0.25">
      <c r="A152" s="39"/>
      <c r="B152" s="39"/>
      <c r="C152" s="39"/>
      <c r="D152" s="39"/>
      <c r="E152" s="39" t="s">
        <v>18</v>
      </c>
      <c r="F152" s="39" t="s">
        <v>140</v>
      </c>
      <c r="G152" s="26">
        <v>30000</v>
      </c>
      <c r="H152" s="26">
        <v>20517</v>
      </c>
      <c r="I152" s="79">
        <f t="shared" si="3"/>
        <v>68.39</v>
      </c>
    </row>
    <row r="153" spans="1:9" x14ac:dyDescent="0.25">
      <c r="A153" s="39"/>
      <c r="B153" s="39"/>
      <c r="C153" s="39"/>
      <c r="D153" s="39"/>
      <c r="E153" s="39" t="s">
        <v>41</v>
      </c>
      <c r="F153" s="39" t="s">
        <v>141</v>
      </c>
      <c r="G153" s="26">
        <f>G154+G155+G156+G157+G158+G159+G160+G161+G162+G163</f>
        <v>322000</v>
      </c>
      <c r="H153" s="26">
        <f>H154+H155+H156+H157+H158+H159+H160+H161+H162+H163</f>
        <v>297124</v>
      </c>
      <c r="I153" s="79">
        <f t="shared" si="3"/>
        <v>92.274534161490678</v>
      </c>
    </row>
    <row r="154" spans="1:9" x14ac:dyDescent="0.25">
      <c r="A154" s="39"/>
      <c r="B154" s="39"/>
      <c r="C154" s="39"/>
      <c r="D154" s="39"/>
      <c r="E154" s="39" t="s">
        <v>134</v>
      </c>
      <c r="F154" s="39" t="s">
        <v>142</v>
      </c>
      <c r="G154" s="26">
        <v>10000</v>
      </c>
      <c r="H154" s="26">
        <v>5000</v>
      </c>
      <c r="I154" s="79">
        <f t="shared" si="3"/>
        <v>50</v>
      </c>
    </row>
    <row r="155" spans="1:9" x14ac:dyDescent="0.25">
      <c r="A155" s="39"/>
      <c r="B155" s="39"/>
      <c r="C155" s="39"/>
      <c r="D155" s="39"/>
      <c r="E155" s="39" t="s">
        <v>135</v>
      </c>
      <c r="F155" s="39" t="s">
        <v>143</v>
      </c>
      <c r="G155" s="26">
        <v>10000</v>
      </c>
      <c r="H155" s="26">
        <v>10000</v>
      </c>
      <c r="I155" s="79">
        <f t="shared" si="3"/>
        <v>100</v>
      </c>
    </row>
    <row r="156" spans="1:9" x14ac:dyDescent="0.25">
      <c r="A156" s="39"/>
      <c r="B156" s="39"/>
      <c r="C156" s="39"/>
      <c r="D156" s="39"/>
      <c r="E156" s="39" t="s">
        <v>136</v>
      </c>
      <c r="F156" s="39" t="s">
        <v>144</v>
      </c>
      <c r="G156" s="26">
        <v>220000</v>
      </c>
      <c r="H156" s="26">
        <v>220000</v>
      </c>
      <c r="I156" s="79">
        <f t="shared" si="3"/>
        <v>100</v>
      </c>
    </row>
    <row r="157" spans="1:9" x14ac:dyDescent="0.25">
      <c r="A157" s="39"/>
      <c r="B157" s="39"/>
      <c r="C157" s="39"/>
      <c r="D157" s="39"/>
      <c r="E157" s="39" t="s">
        <v>137</v>
      </c>
      <c r="F157" s="39" t="s">
        <v>145</v>
      </c>
      <c r="G157" s="26">
        <v>25000</v>
      </c>
      <c r="H157" s="26">
        <v>9124</v>
      </c>
      <c r="I157" s="79">
        <f t="shared" si="3"/>
        <v>36.496000000000002</v>
      </c>
    </row>
    <row r="158" spans="1:9" x14ac:dyDescent="0.25">
      <c r="A158" s="39"/>
      <c r="B158" s="39"/>
      <c r="C158" s="39"/>
      <c r="D158" s="39"/>
      <c r="E158" s="39" t="s">
        <v>138</v>
      </c>
      <c r="F158" s="39" t="s">
        <v>146</v>
      </c>
      <c r="G158" s="26">
        <v>22000</v>
      </c>
      <c r="H158" s="26">
        <v>22000</v>
      </c>
      <c r="I158" s="79">
        <f t="shared" si="3"/>
        <v>100</v>
      </c>
    </row>
    <row r="159" spans="1:9" x14ac:dyDescent="0.25">
      <c r="A159" s="39"/>
      <c r="B159" s="39"/>
      <c r="C159" s="39"/>
      <c r="D159" s="39"/>
      <c r="E159" s="39" t="s">
        <v>139</v>
      </c>
      <c r="F159" s="39" t="s">
        <v>147</v>
      </c>
      <c r="G159" s="26">
        <v>15000</v>
      </c>
      <c r="H159" s="26">
        <v>15000</v>
      </c>
      <c r="I159" s="79">
        <f t="shared" si="3"/>
        <v>100</v>
      </c>
    </row>
    <row r="160" spans="1:9" x14ac:dyDescent="0.25">
      <c r="A160" s="39"/>
      <c r="B160" s="39"/>
      <c r="C160" s="39"/>
      <c r="D160" s="39"/>
      <c r="E160" s="39" t="s">
        <v>151</v>
      </c>
      <c r="F160" s="39" t="s">
        <v>148</v>
      </c>
      <c r="G160" s="26">
        <v>7000</v>
      </c>
      <c r="H160" s="26">
        <v>5000</v>
      </c>
      <c r="I160" s="79">
        <f t="shared" si="3"/>
        <v>71.428571428571431</v>
      </c>
    </row>
    <row r="161" spans="1:9" x14ac:dyDescent="0.25">
      <c r="A161" s="39"/>
      <c r="B161" s="39"/>
      <c r="C161" s="39"/>
      <c r="D161" s="39"/>
      <c r="E161" s="39" t="s">
        <v>152</v>
      </c>
      <c r="F161" s="39" t="s">
        <v>149</v>
      </c>
      <c r="G161" s="26">
        <v>7000</v>
      </c>
      <c r="H161" s="26">
        <v>7000</v>
      </c>
      <c r="I161" s="79">
        <f t="shared" si="3"/>
        <v>100</v>
      </c>
    </row>
    <row r="162" spans="1:9" x14ac:dyDescent="0.25">
      <c r="A162" s="39"/>
      <c r="B162" s="39"/>
      <c r="C162" s="39"/>
      <c r="D162" s="39"/>
      <c r="E162" s="39" t="s">
        <v>278</v>
      </c>
      <c r="F162" s="39" t="s">
        <v>150</v>
      </c>
      <c r="G162" s="26">
        <v>5000</v>
      </c>
      <c r="H162" s="26">
        <v>3000</v>
      </c>
      <c r="I162" s="79">
        <f t="shared" si="3"/>
        <v>60</v>
      </c>
    </row>
    <row r="163" spans="1:9" x14ac:dyDescent="0.25">
      <c r="A163" s="39"/>
      <c r="B163" s="39"/>
      <c r="C163" s="39"/>
      <c r="D163" s="39"/>
      <c r="E163" s="39" t="s">
        <v>321</v>
      </c>
      <c r="F163" s="39" t="s">
        <v>322</v>
      </c>
      <c r="G163" s="26">
        <v>1000</v>
      </c>
      <c r="H163" s="26">
        <v>1000</v>
      </c>
      <c r="I163" s="79">
        <f t="shared" si="3"/>
        <v>100</v>
      </c>
    </row>
    <row r="164" spans="1:9" s="3" customFormat="1" x14ac:dyDescent="0.25">
      <c r="A164" s="51"/>
      <c r="B164" s="51"/>
      <c r="C164" s="51">
        <v>383</v>
      </c>
      <c r="D164" s="51"/>
      <c r="E164" s="51"/>
      <c r="F164" s="51" t="s">
        <v>153</v>
      </c>
      <c r="G164" s="27">
        <f t="shared" ref="G164:H165" si="4">G165</f>
        <v>10000</v>
      </c>
      <c r="H164" s="27">
        <f t="shared" si="4"/>
        <v>0</v>
      </c>
      <c r="I164" s="79">
        <f t="shared" si="3"/>
        <v>0</v>
      </c>
    </row>
    <row r="165" spans="1:9" x14ac:dyDescent="0.25">
      <c r="A165" s="52"/>
      <c r="B165" s="52"/>
      <c r="C165" s="52"/>
      <c r="D165" s="52">
        <v>3831</v>
      </c>
      <c r="E165" s="52"/>
      <c r="F165" s="52" t="s">
        <v>154</v>
      </c>
      <c r="G165" s="32">
        <f t="shared" si="4"/>
        <v>10000</v>
      </c>
      <c r="H165" s="32">
        <f t="shared" si="4"/>
        <v>0</v>
      </c>
      <c r="I165" s="79">
        <f t="shared" si="3"/>
        <v>0</v>
      </c>
    </row>
    <row r="166" spans="1:9" x14ac:dyDescent="0.25">
      <c r="A166" s="39"/>
      <c r="B166" s="39"/>
      <c r="C166" s="39"/>
      <c r="D166" s="39"/>
      <c r="E166" s="39">
        <v>38319</v>
      </c>
      <c r="F166" s="39" t="s">
        <v>155</v>
      </c>
      <c r="G166" s="26">
        <v>10000</v>
      </c>
      <c r="H166" s="26">
        <v>0</v>
      </c>
      <c r="I166" s="79">
        <f t="shared" si="3"/>
        <v>0</v>
      </c>
    </row>
    <row r="167" spans="1:9" s="2" customFormat="1" ht="18.75" x14ac:dyDescent="0.3">
      <c r="A167" s="41">
        <v>4</v>
      </c>
      <c r="B167" s="41"/>
      <c r="C167" s="41"/>
      <c r="D167" s="41"/>
      <c r="E167" s="41"/>
      <c r="F167" s="41" t="s">
        <v>156</v>
      </c>
      <c r="G167" s="42">
        <f>G168+G175+G208</f>
        <v>7755000</v>
      </c>
      <c r="H167" s="42">
        <f>H168+H175+H208</f>
        <v>5689705</v>
      </c>
      <c r="I167" s="79">
        <f t="shared" si="3"/>
        <v>73.368214055448107</v>
      </c>
    </row>
    <row r="168" spans="1:9" s="4" customFormat="1" ht="15.75" x14ac:dyDescent="0.25">
      <c r="A168" s="43"/>
      <c r="B168" s="43">
        <v>41</v>
      </c>
      <c r="C168" s="43"/>
      <c r="D168" s="43"/>
      <c r="E168" s="43"/>
      <c r="F168" s="43" t="s">
        <v>157</v>
      </c>
      <c r="G168" s="44">
        <f>G169+G172</f>
        <v>300000</v>
      </c>
      <c r="H168" s="44">
        <f>H169+H172</f>
        <v>291188</v>
      </c>
      <c r="I168" s="79">
        <f t="shared" si="3"/>
        <v>97.062666666666658</v>
      </c>
    </row>
    <row r="169" spans="1:9" s="3" customFormat="1" x14ac:dyDescent="0.25">
      <c r="A169" s="51"/>
      <c r="B169" s="51"/>
      <c r="C169" s="51">
        <v>411</v>
      </c>
      <c r="D169" s="51"/>
      <c r="E169" s="51"/>
      <c r="F169" s="51" t="s">
        <v>158</v>
      </c>
      <c r="G169" s="27">
        <f t="shared" ref="G169:H170" si="5">G170</f>
        <v>0</v>
      </c>
      <c r="H169" s="27">
        <f t="shared" si="5"/>
        <v>0</v>
      </c>
      <c r="I169" s="79">
        <v>0</v>
      </c>
    </row>
    <row r="170" spans="1:9" x14ac:dyDescent="0.25">
      <c r="A170" s="52"/>
      <c r="B170" s="52"/>
      <c r="C170" s="52"/>
      <c r="D170" s="52">
        <v>4111</v>
      </c>
      <c r="E170" s="52"/>
      <c r="F170" s="52" t="s">
        <v>159</v>
      </c>
      <c r="G170" s="32">
        <f t="shared" si="5"/>
        <v>0</v>
      </c>
      <c r="H170" s="32">
        <f t="shared" si="5"/>
        <v>0</v>
      </c>
      <c r="I170" s="79">
        <v>0</v>
      </c>
    </row>
    <row r="171" spans="1:9" x14ac:dyDescent="0.25">
      <c r="A171" s="39"/>
      <c r="B171" s="39"/>
      <c r="C171" s="39"/>
      <c r="D171" s="39"/>
      <c r="E171" s="39">
        <v>41112</v>
      </c>
      <c r="F171" s="39" t="s">
        <v>160</v>
      </c>
      <c r="G171" s="26">
        <v>0</v>
      </c>
      <c r="H171" s="26">
        <v>0</v>
      </c>
      <c r="I171" s="79">
        <v>0</v>
      </c>
    </row>
    <row r="172" spans="1:9" x14ac:dyDescent="0.25">
      <c r="A172" s="39"/>
      <c r="B172" s="39"/>
      <c r="C172" s="51">
        <v>412</v>
      </c>
      <c r="D172" s="39"/>
      <c r="E172" s="39"/>
      <c r="F172" s="51" t="s">
        <v>279</v>
      </c>
      <c r="G172" s="27">
        <f t="shared" ref="G172:H173" si="6">G173</f>
        <v>300000</v>
      </c>
      <c r="H172" s="27">
        <f t="shared" si="6"/>
        <v>291188</v>
      </c>
      <c r="I172" s="79">
        <f t="shared" si="3"/>
        <v>97.062666666666658</v>
      </c>
    </row>
    <row r="173" spans="1:9" x14ac:dyDescent="0.25">
      <c r="A173" s="52"/>
      <c r="B173" s="52"/>
      <c r="C173" s="52"/>
      <c r="D173" s="52">
        <v>4124</v>
      </c>
      <c r="E173" s="52"/>
      <c r="F173" s="52" t="s">
        <v>280</v>
      </c>
      <c r="G173" s="32">
        <f t="shared" si="6"/>
        <v>300000</v>
      </c>
      <c r="H173" s="32">
        <f t="shared" si="6"/>
        <v>291188</v>
      </c>
      <c r="I173" s="79">
        <f t="shared" si="3"/>
        <v>97.062666666666658</v>
      </c>
    </row>
    <row r="174" spans="1:9" x14ac:dyDescent="0.25">
      <c r="A174" s="39"/>
      <c r="B174" s="39"/>
      <c r="C174" s="39"/>
      <c r="D174" s="39"/>
      <c r="E174" s="39">
        <v>41241</v>
      </c>
      <c r="F174" s="39" t="s">
        <v>281</v>
      </c>
      <c r="G174" s="26">
        <v>300000</v>
      </c>
      <c r="H174" s="26">
        <v>291188</v>
      </c>
      <c r="I174" s="79">
        <f t="shared" si="3"/>
        <v>97.062666666666658</v>
      </c>
    </row>
    <row r="175" spans="1:9" s="4" customFormat="1" ht="15.75" x14ac:dyDescent="0.25">
      <c r="A175" s="43"/>
      <c r="B175" s="43">
        <v>42</v>
      </c>
      <c r="C175" s="43"/>
      <c r="D175" s="43"/>
      <c r="E175" s="43"/>
      <c r="F175" s="43" t="s">
        <v>161</v>
      </c>
      <c r="G175" s="44">
        <f>G176+G191+G201</f>
        <v>7455000</v>
      </c>
      <c r="H175" s="44">
        <f>H176+H191+H201</f>
        <v>5398517</v>
      </c>
      <c r="I175" s="79">
        <f t="shared" si="3"/>
        <v>72.414714956405106</v>
      </c>
    </row>
    <row r="176" spans="1:9" s="3" customFormat="1" x14ac:dyDescent="0.25">
      <c r="A176" s="51"/>
      <c r="B176" s="51"/>
      <c r="C176" s="51">
        <v>421</v>
      </c>
      <c r="D176" s="51"/>
      <c r="E176" s="51"/>
      <c r="F176" s="51" t="s">
        <v>162</v>
      </c>
      <c r="G176" s="27">
        <f>G177+G182</f>
        <v>6900000</v>
      </c>
      <c r="H176" s="27">
        <f>H177+H182</f>
        <v>5091570</v>
      </c>
      <c r="I176" s="79">
        <f t="shared" si="3"/>
        <v>73.790869565217392</v>
      </c>
    </row>
    <row r="177" spans="1:9" x14ac:dyDescent="0.25">
      <c r="A177" s="52"/>
      <c r="B177" s="52"/>
      <c r="C177" s="52"/>
      <c r="D177" s="52">
        <v>4213</v>
      </c>
      <c r="E177" s="52"/>
      <c r="F177" s="52" t="s">
        <v>163</v>
      </c>
      <c r="G177" s="32">
        <f>G178+G179</f>
        <v>1000000</v>
      </c>
      <c r="H177" s="32">
        <f>H178+H179</f>
        <v>1101917</v>
      </c>
      <c r="I177" s="79">
        <f t="shared" si="3"/>
        <v>110.1917</v>
      </c>
    </row>
    <row r="178" spans="1:9" x14ac:dyDescent="0.25">
      <c r="A178" s="39"/>
      <c r="B178" s="39"/>
      <c r="C178" s="39"/>
      <c r="D178" s="39"/>
      <c r="E178" s="39">
        <v>42131</v>
      </c>
      <c r="F178" s="39" t="s">
        <v>164</v>
      </c>
      <c r="G178" s="26">
        <v>1000000</v>
      </c>
      <c r="H178" s="26">
        <v>1101917</v>
      </c>
      <c r="I178" s="79">
        <f t="shared" si="3"/>
        <v>110.1917</v>
      </c>
    </row>
    <row r="179" spans="1:9" x14ac:dyDescent="0.25">
      <c r="A179" s="39"/>
      <c r="B179" s="39"/>
      <c r="C179" s="39"/>
      <c r="D179" s="39"/>
      <c r="E179" s="39">
        <v>42139</v>
      </c>
      <c r="F179" s="39" t="s">
        <v>300</v>
      </c>
      <c r="G179" s="26">
        <f>G180+G181</f>
        <v>0</v>
      </c>
      <c r="H179" s="26">
        <f>H180+H181</f>
        <v>0</v>
      </c>
      <c r="I179" s="79">
        <v>0</v>
      </c>
    </row>
    <row r="180" spans="1:9" x14ac:dyDescent="0.25">
      <c r="A180" s="39"/>
      <c r="B180" s="39"/>
      <c r="C180" s="39"/>
      <c r="D180" s="39"/>
      <c r="E180" s="39" t="s">
        <v>18</v>
      </c>
      <c r="F180" s="39" t="s">
        <v>316</v>
      </c>
      <c r="G180" s="26">
        <v>0</v>
      </c>
      <c r="H180" s="26">
        <v>0</v>
      </c>
      <c r="I180" s="79">
        <v>0</v>
      </c>
    </row>
    <row r="181" spans="1:9" x14ac:dyDescent="0.25">
      <c r="A181" s="39"/>
      <c r="B181" s="39"/>
      <c r="C181" s="39"/>
      <c r="D181" s="39"/>
      <c r="E181" s="39" t="s">
        <v>41</v>
      </c>
      <c r="F181" s="39" t="s">
        <v>317</v>
      </c>
      <c r="G181" s="26">
        <v>0</v>
      </c>
      <c r="H181" s="26">
        <v>0</v>
      </c>
      <c r="I181" s="79">
        <v>0</v>
      </c>
    </row>
    <row r="182" spans="1:9" x14ac:dyDescent="0.25">
      <c r="A182" s="52"/>
      <c r="B182" s="52"/>
      <c r="C182" s="52"/>
      <c r="D182" s="52">
        <v>4214</v>
      </c>
      <c r="E182" s="52"/>
      <c r="F182" s="52" t="s">
        <v>165</v>
      </c>
      <c r="G182" s="32">
        <f>G183+G184+G186+G185</f>
        <v>5900000</v>
      </c>
      <c r="H182" s="32">
        <f>H183+H184+H186+H185</f>
        <v>3989653</v>
      </c>
      <c r="I182" s="79">
        <f t="shared" si="3"/>
        <v>67.621237288135589</v>
      </c>
    </row>
    <row r="183" spans="1:9" x14ac:dyDescent="0.25">
      <c r="A183" s="39"/>
      <c r="B183" s="39"/>
      <c r="C183" s="39"/>
      <c r="D183" s="39"/>
      <c r="E183" s="39">
        <v>42141</v>
      </c>
      <c r="F183" s="39" t="s">
        <v>166</v>
      </c>
      <c r="G183" s="26">
        <v>650000</v>
      </c>
      <c r="H183" s="26">
        <v>646415</v>
      </c>
      <c r="I183" s="79">
        <f t="shared" si="3"/>
        <v>99.448461538461544</v>
      </c>
    </row>
    <row r="184" spans="1:9" x14ac:dyDescent="0.25">
      <c r="A184" s="39"/>
      <c r="B184" s="39"/>
      <c r="C184" s="39"/>
      <c r="D184" s="39"/>
      <c r="E184" s="39">
        <v>42146</v>
      </c>
      <c r="F184" s="39" t="s">
        <v>167</v>
      </c>
      <c r="G184" s="26">
        <v>0</v>
      </c>
      <c r="H184" s="26">
        <v>0</v>
      </c>
      <c r="I184" s="79">
        <v>0</v>
      </c>
    </row>
    <row r="185" spans="1:9" x14ac:dyDescent="0.25">
      <c r="A185" s="39"/>
      <c r="B185" s="39"/>
      <c r="C185" s="39"/>
      <c r="D185" s="39"/>
      <c r="E185" s="39">
        <v>42147</v>
      </c>
      <c r="F185" s="39" t="s">
        <v>272</v>
      </c>
      <c r="G185" s="26">
        <v>80000</v>
      </c>
      <c r="H185" s="26">
        <v>60013</v>
      </c>
      <c r="I185" s="79">
        <f t="shared" si="3"/>
        <v>75.016249999999999</v>
      </c>
    </row>
    <row r="186" spans="1:9" x14ac:dyDescent="0.25">
      <c r="A186" s="39"/>
      <c r="B186" s="39"/>
      <c r="C186" s="39"/>
      <c r="D186" s="39"/>
      <c r="E186" s="39">
        <v>42149</v>
      </c>
      <c r="F186" s="39" t="s">
        <v>165</v>
      </c>
      <c r="G186" s="26">
        <f>G187+G188+G189+G190</f>
        <v>5170000</v>
      </c>
      <c r="H186" s="26">
        <f>H187+H188+H189+H190</f>
        <v>3283225</v>
      </c>
      <c r="I186" s="79">
        <f t="shared" si="3"/>
        <v>63.505319148936167</v>
      </c>
    </row>
    <row r="187" spans="1:9" x14ac:dyDescent="0.25">
      <c r="A187" s="39"/>
      <c r="B187" s="39"/>
      <c r="C187" s="39"/>
      <c r="D187" s="39"/>
      <c r="E187" s="53" t="s">
        <v>77</v>
      </c>
      <c r="F187" s="39" t="s">
        <v>282</v>
      </c>
      <c r="G187" s="26">
        <v>5000000</v>
      </c>
      <c r="H187" s="26">
        <v>3246225</v>
      </c>
      <c r="I187" s="79">
        <f t="shared" si="3"/>
        <v>64.924499999999995</v>
      </c>
    </row>
    <row r="188" spans="1:9" x14ac:dyDescent="0.25">
      <c r="A188" s="39"/>
      <c r="B188" s="39"/>
      <c r="C188" s="39"/>
      <c r="D188" s="39"/>
      <c r="E188" s="53" t="s">
        <v>283</v>
      </c>
      <c r="F188" s="39" t="s">
        <v>168</v>
      </c>
      <c r="G188" s="26">
        <v>50000</v>
      </c>
      <c r="H188" s="26">
        <v>37000</v>
      </c>
      <c r="I188" s="79">
        <f t="shared" si="3"/>
        <v>74</v>
      </c>
    </row>
    <row r="189" spans="1:9" x14ac:dyDescent="0.25">
      <c r="A189" s="39"/>
      <c r="B189" s="39"/>
      <c r="C189" s="39"/>
      <c r="D189" s="39"/>
      <c r="E189" s="53" t="s">
        <v>284</v>
      </c>
      <c r="F189" s="39" t="s">
        <v>285</v>
      </c>
      <c r="G189" s="26">
        <v>0</v>
      </c>
      <c r="H189" s="26">
        <v>0</v>
      </c>
      <c r="I189" s="79">
        <v>0</v>
      </c>
    </row>
    <row r="190" spans="1:9" x14ac:dyDescent="0.25">
      <c r="A190" s="39"/>
      <c r="B190" s="39"/>
      <c r="C190" s="39"/>
      <c r="D190" s="39"/>
      <c r="E190" s="53" t="s">
        <v>298</v>
      </c>
      <c r="F190" s="39" t="s">
        <v>299</v>
      </c>
      <c r="G190" s="26">
        <v>120000</v>
      </c>
      <c r="H190" s="26">
        <v>0</v>
      </c>
      <c r="I190" s="79">
        <f t="shared" si="3"/>
        <v>0</v>
      </c>
    </row>
    <row r="191" spans="1:9" s="3" customFormat="1" x14ac:dyDescent="0.25">
      <c r="A191" s="51"/>
      <c r="B191" s="51"/>
      <c r="C191" s="51">
        <v>422</v>
      </c>
      <c r="D191" s="51"/>
      <c r="E191" s="51"/>
      <c r="F191" s="51" t="s">
        <v>169</v>
      </c>
      <c r="G191" s="27">
        <f>G192+G195+G197+G199</f>
        <v>225000</v>
      </c>
      <c r="H191" s="27">
        <f>H192+H195+H197+H199</f>
        <v>63588</v>
      </c>
      <c r="I191" s="79">
        <f t="shared" si="3"/>
        <v>28.261333333333333</v>
      </c>
    </row>
    <row r="192" spans="1:9" x14ac:dyDescent="0.25">
      <c r="A192" s="52"/>
      <c r="B192" s="52"/>
      <c r="C192" s="52"/>
      <c r="D192" s="52">
        <v>4221</v>
      </c>
      <c r="E192" s="52"/>
      <c r="F192" s="52" t="s">
        <v>170</v>
      </c>
      <c r="G192" s="32">
        <f>G193+G194</f>
        <v>75000</v>
      </c>
      <c r="H192" s="32">
        <f>H193+H194</f>
        <v>59988</v>
      </c>
      <c r="I192" s="79">
        <f t="shared" si="3"/>
        <v>79.983999999999995</v>
      </c>
    </row>
    <row r="193" spans="1:9" x14ac:dyDescent="0.25">
      <c r="A193" s="39"/>
      <c r="B193" s="39"/>
      <c r="C193" s="39"/>
      <c r="D193" s="39"/>
      <c r="E193" s="39">
        <v>42211</v>
      </c>
      <c r="F193" s="39" t="s">
        <v>171</v>
      </c>
      <c r="G193" s="26">
        <v>25000</v>
      </c>
      <c r="H193" s="26">
        <v>16410</v>
      </c>
      <c r="I193" s="79">
        <f t="shared" si="3"/>
        <v>65.64</v>
      </c>
    </row>
    <row r="194" spans="1:9" x14ac:dyDescent="0.25">
      <c r="A194" s="39"/>
      <c r="B194" s="39"/>
      <c r="C194" s="39"/>
      <c r="D194" s="39"/>
      <c r="E194" s="39">
        <v>42212</v>
      </c>
      <c r="F194" s="39" t="s">
        <v>172</v>
      </c>
      <c r="G194" s="26">
        <v>50000</v>
      </c>
      <c r="H194" s="26">
        <v>43578</v>
      </c>
      <c r="I194" s="79">
        <f t="shared" si="3"/>
        <v>87.156000000000006</v>
      </c>
    </row>
    <row r="195" spans="1:9" x14ac:dyDescent="0.25">
      <c r="A195" s="52"/>
      <c r="B195" s="52"/>
      <c r="C195" s="52"/>
      <c r="D195" s="52">
        <v>4222</v>
      </c>
      <c r="E195" s="52"/>
      <c r="F195" s="52" t="s">
        <v>173</v>
      </c>
      <c r="G195" s="32">
        <f>G196</f>
        <v>130000</v>
      </c>
      <c r="H195" s="32">
        <f>H196</f>
        <v>0</v>
      </c>
      <c r="I195" s="79">
        <f t="shared" si="3"/>
        <v>0</v>
      </c>
    </row>
    <row r="196" spans="1:9" x14ac:dyDescent="0.25">
      <c r="A196" s="39"/>
      <c r="B196" s="39"/>
      <c r="C196" s="39"/>
      <c r="D196" s="39"/>
      <c r="E196" s="39">
        <v>42222</v>
      </c>
      <c r="F196" s="39" t="s">
        <v>174</v>
      </c>
      <c r="G196" s="26">
        <v>130000</v>
      </c>
      <c r="H196" s="26">
        <v>0</v>
      </c>
      <c r="I196" s="79">
        <f t="shared" si="3"/>
        <v>0</v>
      </c>
    </row>
    <row r="197" spans="1:9" x14ac:dyDescent="0.25">
      <c r="A197" s="52"/>
      <c r="B197" s="52"/>
      <c r="C197" s="52"/>
      <c r="D197" s="52">
        <v>4223</v>
      </c>
      <c r="E197" s="52"/>
      <c r="F197" s="52" t="s">
        <v>175</v>
      </c>
      <c r="G197" s="32">
        <f>G198</f>
        <v>0</v>
      </c>
      <c r="H197" s="32">
        <f>H198</f>
        <v>0</v>
      </c>
      <c r="I197" s="79">
        <v>0</v>
      </c>
    </row>
    <row r="198" spans="1:9" x14ac:dyDescent="0.25">
      <c r="A198" s="39"/>
      <c r="B198" s="39"/>
      <c r="C198" s="39"/>
      <c r="D198" s="39"/>
      <c r="E198" s="39">
        <v>42231</v>
      </c>
      <c r="F198" s="39" t="s">
        <v>176</v>
      </c>
      <c r="G198" s="26">
        <v>0</v>
      </c>
      <c r="H198" s="26">
        <v>0</v>
      </c>
      <c r="I198" s="79">
        <v>0</v>
      </c>
    </row>
    <row r="199" spans="1:9" x14ac:dyDescent="0.25">
      <c r="A199" s="52"/>
      <c r="B199" s="52"/>
      <c r="C199" s="52"/>
      <c r="D199" s="52">
        <v>4227</v>
      </c>
      <c r="E199" s="52"/>
      <c r="F199" s="52" t="s">
        <v>177</v>
      </c>
      <c r="G199" s="32">
        <f>G200</f>
        <v>20000</v>
      </c>
      <c r="H199" s="32">
        <f>H200</f>
        <v>3600</v>
      </c>
      <c r="I199" s="79">
        <f t="shared" ref="I199:I207" si="7">(H199/G199)*100</f>
        <v>18</v>
      </c>
    </row>
    <row r="200" spans="1:9" x14ac:dyDescent="0.25">
      <c r="A200" s="39"/>
      <c r="B200" s="39"/>
      <c r="C200" s="39"/>
      <c r="D200" s="39"/>
      <c r="E200" s="39">
        <v>42271</v>
      </c>
      <c r="F200" s="39" t="s">
        <v>275</v>
      </c>
      <c r="G200" s="26">
        <v>20000</v>
      </c>
      <c r="H200" s="26">
        <v>3600</v>
      </c>
      <c r="I200" s="79">
        <f t="shared" si="7"/>
        <v>18</v>
      </c>
    </row>
    <row r="201" spans="1:9" s="3" customFormat="1" x14ac:dyDescent="0.25">
      <c r="A201" s="51"/>
      <c r="B201" s="51"/>
      <c r="C201" s="51">
        <v>426</v>
      </c>
      <c r="D201" s="51"/>
      <c r="E201" s="51"/>
      <c r="F201" s="51" t="s">
        <v>178</v>
      </c>
      <c r="G201" s="27">
        <f>G204+G206+G202</f>
        <v>330000</v>
      </c>
      <c r="H201" s="27">
        <f>H204+H206+H202</f>
        <v>243359</v>
      </c>
      <c r="I201" s="79">
        <f t="shared" si="7"/>
        <v>73.74515151515152</v>
      </c>
    </row>
    <row r="202" spans="1:9" s="3" customFormat="1" x14ac:dyDescent="0.25">
      <c r="A202" s="52"/>
      <c r="B202" s="52"/>
      <c r="C202" s="52"/>
      <c r="D202" s="52">
        <v>4262</v>
      </c>
      <c r="E202" s="52"/>
      <c r="F202" s="52" t="s">
        <v>318</v>
      </c>
      <c r="G202" s="32">
        <f>G203</f>
        <v>30000</v>
      </c>
      <c r="H202" s="32">
        <f>H203</f>
        <v>0</v>
      </c>
      <c r="I202" s="79">
        <f t="shared" si="7"/>
        <v>0</v>
      </c>
    </row>
    <row r="203" spans="1:9" s="3" customFormat="1" x14ac:dyDescent="0.25">
      <c r="A203" s="51"/>
      <c r="B203" s="51"/>
      <c r="C203" s="51"/>
      <c r="D203" s="51"/>
      <c r="E203" s="39">
        <v>42621</v>
      </c>
      <c r="F203" s="39" t="s">
        <v>318</v>
      </c>
      <c r="G203" s="26">
        <v>30000</v>
      </c>
      <c r="H203" s="26">
        <v>0</v>
      </c>
      <c r="I203" s="79">
        <f t="shared" si="7"/>
        <v>0</v>
      </c>
    </row>
    <row r="204" spans="1:9" x14ac:dyDescent="0.25">
      <c r="A204" s="52"/>
      <c r="B204" s="52"/>
      <c r="C204" s="52"/>
      <c r="D204" s="52">
        <v>4263</v>
      </c>
      <c r="E204" s="52"/>
      <c r="F204" s="52" t="s">
        <v>179</v>
      </c>
      <c r="G204" s="32">
        <f>G205</f>
        <v>0</v>
      </c>
      <c r="H204" s="32">
        <f>H205</f>
        <v>0</v>
      </c>
      <c r="I204" s="79">
        <v>0</v>
      </c>
    </row>
    <row r="205" spans="1:9" x14ac:dyDescent="0.25">
      <c r="A205" s="39"/>
      <c r="B205" s="39"/>
      <c r="C205" s="39"/>
      <c r="D205" s="39"/>
      <c r="E205" s="39">
        <v>42637</v>
      </c>
      <c r="F205" s="39" t="s">
        <v>180</v>
      </c>
      <c r="G205" s="26">
        <v>0</v>
      </c>
      <c r="H205" s="26">
        <v>0</v>
      </c>
      <c r="I205" s="79">
        <v>0</v>
      </c>
    </row>
    <row r="206" spans="1:9" x14ac:dyDescent="0.25">
      <c r="A206" s="52"/>
      <c r="B206" s="52"/>
      <c r="C206" s="52"/>
      <c r="D206" s="52">
        <v>4264</v>
      </c>
      <c r="E206" s="52"/>
      <c r="F206" s="52" t="s">
        <v>181</v>
      </c>
      <c r="G206" s="32">
        <f>G207</f>
        <v>300000</v>
      </c>
      <c r="H206" s="32">
        <f>H207</f>
        <v>243359</v>
      </c>
      <c r="I206" s="79">
        <f t="shared" si="7"/>
        <v>81.119666666666674</v>
      </c>
    </row>
    <row r="207" spans="1:9" ht="47.25" customHeight="1" x14ac:dyDescent="0.25">
      <c r="A207" s="39"/>
      <c r="B207" s="39"/>
      <c r="C207" s="39"/>
      <c r="D207" s="39"/>
      <c r="E207" s="39">
        <v>42641</v>
      </c>
      <c r="F207" s="36" t="s">
        <v>301</v>
      </c>
      <c r="G207" s="26">
        <v>300000</v>
      </c>
      <c r="H207" s="26">
        <v>243359</v>
      </c>
      <c r="I207" s="79">
        <f t="shared" si="7"/>
        <v>81.119666666666674</v>
      </c>
    </row>
    <row r="208" spans="1:9" s="4" customFormat="1" ht="15.75" x14ac:dyDescent="0.25">
      <c r="A208" s="43"/>
      <c r="B208" s="43">
        <v>45</v>
      </c>
      <c r="C208" s="43"/>
      <c r="D208" s="43"/>
      <c r="E208" s="43"/>
      <c r="F208" s="43" t="s">
        <v>182</v>
      </c>
      <c r="G208" s="44">
        <f t="shared" ref="G208:H210" si="8">G209</f>
        <v>0</v>
      </c>
      <c r="H208" s="44">
        <f t="shared" si="8"/>
        <v>0</v>
      </c>
      <c r="I208" s="79">
        <v>0</v>
      </c>
    </row>
    <row r="209" spans="1:9" s="3" customFormat="1" x14ac:dyDescent="0.25">
      <c r="A209" s="51"/>
      <c r="B209" s="51"/>
      <c r="C209" s="51">
        <v>451</v>
      </c>
      <c r="D209" s="51"/>
      <c r="E209" s="51"/>
      <c r="F209" s="51" t="s">
        <v>183</v>
      </c>
      <c r="G209" s="27">
        <f t="shared" si="8"/>
        <v>0</v>
      </c>
      <c r="H209" s="27">
        <f t="shared" si="8"/>
        <v>0</v>
      </c>
      <c r="I209" s="79">
        <v>0</v>
      </c>
    </row>
    <row r="210" spans="1:9" x14ac:dyDescent="0.25">
      <c r="A210" s="52"/>
      <c r="B210" s="52"/>
      <c r="C210" s="52"/>
      <c r="D210" s="52">
        <v>4511</v>
      </c>
      <c r="E210" s="52"/>
      <c r="F210" s="52" t="s">
        <v>183</v>
      </c>
      <c r="G210" s="32">
        <f t="shared" si="8"/>
        <v>0</v>
      </c>
      <c r="H210" s="32">
        <f t="shared" si="8"/>
        <v>0</v>
      </c>
      <c r="I210" s="79">
        <v>0</v>
      </c>
    </row>
    <row r="211" spans="1:9" x14ac:dyDescent="0.25">
      <c r="A211" s="39"/>
      <c r="B211" s="39"/>
      <c r="C211" s="39"/>
      <c r="D211" s="39"/>
      <c r="E211" s="39">
        <v>45111</v>
      </c>
      <c r="F211" s="39" t="s">
        <v>183</v>
      </c>
      <c r="G211" s="26">
        <v>0</v>
      </c>
      <c r="H211" s="26">
        <v>0</v>
      </c>
      <c r="I211" s="79">
        <v>0</v>
      </c>
    </row>
    <row r="212" spans="1:9" x14ac:dyDescent="0.25">
      <c r="H212"/>
    </row>
    <row r="213" spans="1:9" x14ac:dyDescent="0.25">
      <c r="H213"/>
    </row>
    <row r="214" spans="1:9" x14ac:dyDescent="0.25">
      <c r="H214"/>
    </row>
    <row r="215" spans="1:9" x14ac:dyDescent="0.25">
      <c r="H215"/>
    </row>
    <row r="216" spans="1:9" x14ac:dyDescent="0.25">
      <c r="H216"/>
    </row>
    <row r="217" spans="1:9" x14ac:dyDescent="0.25">
      <c r="G217" s="1"/>
      <c r="I217" s="1"/>
    </row>
    <row r="218" spans="1:9" x14ac:dyDescent="0.25">
      <c r="G218" s="1"/>
      <c r="I218" s="1"/>
    </row>
    <row r="219" spans="1:9" x14ac:dyDescent="0.25">
      <c r="G219" s="1"/>
      <c r="I219" s="1"/>
    </row>
    <row r="220" spans="1:9" x14ac:dyDescent="0.25">
      <c r="G220" s="1"/>
      <c r="I220" s="1"/>
    </row>
    <row r="221" spans="1:9" x14ac:dyDescent="0.25">
      <c r="G221" s="1"/>
      <c r="I221" s="1"/>
    </row>
    <row r="222" spans="1:9" x14ac:dyDescent="0.25">
      <c r="G222" s="1"/>
      <c r="I222" s="1"/>
    </row>
    <row r="223" spans="1:9" x14ac:dyDescent="0.25">
      <c r="G223" s="1"/>
      <c r="I223" s="1"/>
    </row>
    <row r="224" spans="1:9" x14ac:dyDescent="0.25">
      <c r="G224" s="1"/>
      <c r="I224" s="1"/>
    </row>
    <row r="225" spans="7:9" x14ac:dyDescent="0.25">
      <c r="G225" s="1"/>
      <c r="I225" s="1"/>
    </row>
    <row r="226" spans="7:9" x14ac:dyDescent="0.25">
      <c r="G226" s="1"/>
      <c r="I226" s="1"/>
    </row>
    <row r="227" spans="7:9" x14ac:dyDescent="0.25">
      <c r="G227" s="1"/>
      <c r="I227" s="1"/>
    </row>
    <row r="228" spans="7:9" x14ac:dyDescent="0.25">
      <c r="G228" s="1"/>
      <c r="I228" s="1"/>
    </row>
    <row r="229" spans="7:9" x14ac:dyDescent="0.25">
      <c r="G229" s="1"/>
      <c r="I229" s="1"/>
    </row>
    <row r="230" spans="7:9" x14ac:dyDescent="0.25">
      <c r="G230" s="1"/>
      <c r="I230" s="1"/>
    </row>
    <row r="231" spans="7:9" x14ac:dyDescent="0.25">
      <c r="G231" s="1"/>
      <c r="I231" s="1"/>
    </row>
    <row r="232" spans="7:9" x14ac:dyDescent="0.25">
      <c r="G232" s="1"/>
      <c r="I232" s="1"/>
    </row>
    <row r="233" spans="7:9" x14ac:dyDescent="0.25">
      <c r="G233" s="1"/>
      <c r="I233" s="1"/>
    </row>
    <row r="234" spans="7:9" x14ac:dyDescent="0.25">
      <c r="G234" s="1"/>
      <c r="I234" s="1"/>
    </row>
    <row r="235" spans="7:9" x14ac:dyDescent="0.25">
      <c r="G235" s="1"/>
      <c r="I235" s="1"/>
    </row>
    <row r="236" spans="7:9" x14ac:dyDescent="0.25">
      <c r="G236" s="1"/>
      <c r="I236" s="1"/>
    </row>
    <row r="237" spans="7:9" x14ac:dyDescent="0.25">
      <c r="G237" s="1"/>
      <c r="I237" s="1"/>
    </row>
    <row r="238" spans="7:9" x14ac:dyDescent="0.25">
      <c r="G238" s="1"/>
      <c r="I238" s="1"/>
    </row>
    <row r="239" spans="7:9" x14ac:dyDescent="0.25">
      <c r="G239" s="1"/>
      <c r="I239" s="1"/>
    </row>
    <row r="240" spans="7:9" x14ac:dyDescent="0.25">
      <c r="G240" s="1"/>
      <c r="I240" s="1"/>
    </row>
    <row r="241" spans="7:9" x14ac:dyDescent="0.25">
      <c r="G241" s="1"/>
      <c r="I241" s="1"/>
    </row>
    <row r="242" spans="7:9" x14ac:dyDescent="0.25">
      <c r="G242" s="1"/>
      <c r="I242" s="1"/>
    </row>
    <row r="243" spans="7:9" x14ac:dyDescent="0.25">
      <c r="G243" s="1"/>
      <c r="I243" s="1"/>
    </row>
    <row r="244" spans="7:9" x14ac:dyDescent="0.25">
      <c r="G244" s="1"/>
      <c r="I244" s="1"/>
    </row>
    <row r="245" spans="7:9" x14ac:dyDescent="0.25">
      <c r="G245" s="1"/>
      <c r="I245" s="1"/>
    </row>
    <row r="246" spans="7:9" x14ac:dyDescent="0.25">
      <c r="G246" s="1"/>
      <c r="I246" s="1"/>
    </row>
    <row r="247" spans="7:9" x14ac:dyDescent="0.25">
      <c r="G247" s="1"/>
      <c r="I247" s="1"/>
    </row>
    <row r="248" spans="7:9" x14ac:dyDescent="0.25">
      <c r="G248" s="1"/>
      <c r="I248" s="1"/>
    </row>
    <row r="249" spans="7:9" x14ac:dyDescent="0.25">
      <c r="G249" s="1"/>
      <c r="I249" s="1"/>
    </row>
    <row r="250" spans="7:9" x14ac:dyDescent="0.25">
      <c r="G250" s="1"/>
      <c r="I250" s="1"/>
    </row>
    <row r="251" spans="7:9" x14ac:dyDescent="0.25">
      <c r="G251" s="1"/>
      <c r="I251" s="1"/>
    </row>
    <row r="252" spans="7:9" x14ac:dyDescent="0.25">
      <c r="G252" s="1"/>
      <c r="I252" s="1"/>
    </row>
    <row r="253" spans="7:9" x14ac:dyDescent="0.25">
      <c r="G253" s="1"/>
      <c r="I253" s="1"/>
    </row>
    <row r="254" spans="7:9" x14ac:dyDescent="0.25">
      <c r="G254" s="1"/>
      <c r="I254" s="1"/>
    </row>
    <row r="255" spans="7:9" x14ac:dyDescent="0.25">
      <c r="G255" s="1"/>
      <c r="I255" s="1"/>
    </row>
  </sheetData>
  <mergeCells count="2">
    <mergeCell ref="A1:H1"/>
    <mergeCell ref="A2:I2"/>
  </mergeCells>
  <pageMargins left="0.59055118110236227" right="0.39370078740157483" top="0.78740157480314965" bottom="0.98425196850393704" header="0" footer="0"/>
  <pageSetup paperSize="9" scale="8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9"/>
  <sheetViews>
    <sheetView workbookViewId="0">
      <selection activeCell="A2" sqref="A2:I2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7" width="21.28515625" bestFit="1" customWidth="1"/>
    <col min="8" max="8" width="21.28515625" style="55" bestFit="1" customWidth="1"/>
    <col min="9" max="9" width="21.28515625" bestFit="1" customWidth="1"/>
  </cols>
  <sheetData>
    <row r="1" spans="1:9" x14ac:dyDescent="0.25">
      <c r="A1" s="88"/>
      <c r="B1" s="88"/>
      <c r="C1" s="88"/>
      <c r="D1" s="88"/>
      <c r="E1" s="88"/>
      <c r="F1" s="88"/>
      <c r="G1" s="88"/>
    </row>
    <row r="2" spans="1:9" ht="39" customHeight="1" x14ac:dyDescent="0.25">
      <c r="A2" s="89" t="s">
        <v>329</v>
      </c>
      <c r="B2" s="89"/>
      <c r="C2" s="89"/>
      <c r="D2" s="89"/>
      <c r="E2" s="89"/>
      <c r="F2" s="89"/>
      <c r="G2" s="89"/>
      <c r="H2" s="90"/>
      <c r="I2" s="90"/>
    </row>
    <row r="3" spans="1:9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190</v>
      </c>
      <c r="G3" s="28" t="s">
        <v>304</v>
      </c>
      <c r="H3" s="54" t="s">
        <v>327</v>
      </c>
      <c r="I3" s="38" t="s">
        <v>328</v>
      </c>
    </row>
    <row r="4" spans="1:9" ht="30.75" customHeight="1" x14ac:dyDescent="0.25">
      <c r="A4" s="7"/>
      <c r="B4" s="7"/>
      <c r="C4" s="7"/>
      <c r="D4" s="7"/>
      <c r="E4" s="7"/>
      <c r="F4" s="8" t="s">
        <v>191</v>
      </c>
      <c r="G4" s="64">
        <v>12750000</v>
      </c>
      <c r="H4" s="64">
        <v>9757579</v>
      </c>
      <c r="I4" s="78">
        <f>(H4/G4)*100</f>
        <v>76.530031372549018</v>
      </c>
    </row>
    <row r="5" spans="1:9" s="2" customFormat="1" ht="18.75" x14ac:dyDescent="0.3">
      <c r="A5" s="9">
        <v>6</v>
      </c>
      <c r="B5" s="9"/>
      <c r="C5" s="9"/>
      <c r="D5" s="9"/>
      <c r="E5" s="9"/>
      <c r="F5" s="9" t="s">
        <v>192</v>
      </c>
      <c r="G5" s="65">
        <f>G6+G18+G31+G57+G82</f>
        <v>10019500</v>
      </c>
      <c r="H5" s="65">
        <f>H6+H18+H31+H57+H82</f>
        <v>9756511</v>
      </c>
      <c r="I5" s="78">
        <f t="shared" ref="I5:I68" si="0">(H5/G5)*100</f>
        <v>97.375228304805631</v>
      </c>
    </row>
    <row r="6" spans="1:9" s="4" customFormat="1" ht="15.75" x14ac:dyDescent="0.25">
      <c r="A6" s="10"/>
      <c r="B6" s="10">
        <v>61</v>
      </c>
      <c r="C6" s="10"/>
      <c r="D6" s="10"/>
      <c r="E6" s="10"/>
      <c r="F6" s="10" t="s">
        <v>193</v>
      </c>
      <c r="G6" s="66">
        <f t="shared" ref="G6:H6" si="1">G7+G10+G13</f>
        <v>4160000</v>
      </c>
      <c r="H6" s="66">
        <f t="shared" si="1"/>
        <v>4149192</v>
      </c>
      <c r="I6" s="78">
        <f t="shared" si="0"/>
        <v>99.740192307692311</v>
      </c>
    </row>
    <row r="7" spans="1:9" s="4" customFormat="1" ht="15.75" x14ac:dyDescent="0.25">
      <c r="A7" s="11"/>
      <c r="B7" s="11"/>
      <c r="C7" s="11">
        <v>611</v>
      </c>
      <c r="D7" s="11"/>
      <c r="E7" s="11"/>
      <c r="F7" s="11" t="s">
        <v>194</v>
      </c>
      <c r="G7" s="67">
        <f t="shared" ref="G7:H8" si="2">G8</f>
        <v>4000000</v>
      </c>
      <c r="H7" s="67">
        <f t="shared" si="2"/>
        <v>4002776</v>
      </c>
      <c r="I7" s="78">
        <f t="shared" si="0"/>
        <v>100.0694</v>
      </c>
    </row>
    <row r="8" spans="1:9" ht="15.75" x14ac:dyDescent="0.25">
      <c r="A8" s="30"/>
      <c r="B8" s="30"/>
      <c r="C8" s="30"/>
      <c r="D8" s="30">
        <v>6111</v>
      </c>
      <c r="E8" s="30"/>
      <c r="F8" s="30" t="s">
        <v>195</v>
      </c>
      <c r="G8" s="68">
        <f t="shared" si="2"/>
        <v>4000000</v>
      </c>
      <c r="H8" s="68">
        <f t="shared" si="2"/>
        <v>4002776</v>
      </c>
      <c r="I8" s="78">
        <f t="shared" si="0"/>
        <v>100.0694</v>
      </c>
    </row>
    <row r="9" spans="1:9" ht="31.5" x14ac:dyDescent="0.25">
      <c r="A9" s="12"/>
      <c r="B9" s="12"/>
      <c r="C9" s="12"/>
      <c r="D9" s="12"/>
      <c r="E9" s="12">
        <v>61111</v>
      </c>
      <c r="F9" s="16" t="s">
        <v>196</v>
      </c>
      <c r="G9" s="69">
        <v>4000000</v>
      </c>
      <c r="H9" s="69">
        <v>4002776</v>
      </c>
      <c r="I9" s="78">
        <f t="shared" si="0"/>
        <v>100.0694</v>
      </c>
    </row>
    <row r="10" spans="1:9" s="4" customFormat="1" ht="15.75" x14ac:dyDescent="0.25">
      <c r="A10" s="11"/>
      <c r="B10" s="11"/>
      <c r="C10" s="11">
        <v>613</v>
      </c>
      <c r="D10" s="11"/>
      <c r="E10" s="11"/>
      <c r="F10" s="11" t="s">
        <v>197</v>
      </c>
      <c r="G10" s="67">
        <f t="shared" ref="G10:H11" si="3">G11</f>
        <v>120000</v>
      </c>
      <c r="H10" s="67">
        <f t="shared" si="3"/>
        <v>123215</v>
      </c>
      <c r="I10" s="78">
        <f t="shared" si="0"/>
        <v>102.67916666666667</v>
      </c>
    </row>
    <row r="11" spans="1:9" ht="15.75" x14ac:dyDescent="0.25">
      <c r="A11" s="30"/>
      <c r="B11" s="30"/>
      <c r="C11" s="30"/>
      <c r="D11" s="30">
        <v>6134</v>
      </c>
      <c r="E11" s="30"/>
      <c r="F11" s="30" t="s">
        <v>198</v>
      </c>
      <c r="G11" s="68">
        <f t="shared" si="3"/>
        <v>120000</v>
      </c>
      <c r="H11" s="68">
        <f t="shared" si="3"/>
        <v>123215</v>
      </c>
      <c r="I11" s="78">
        <f t="shared" si="0"/>
        <v>102.67916666666667</v>
      </c>
    </row>
    <row r="12" spans="1:9" ht="15.75" x14ac:dyDescent="0.25">
      <c r="A12" s="12"/>
      <c r="B12" s="12"/>
      <c r="C12" s="12"/>
      <c r="D12" s="12"/>
      <c r="E12" s="12">
        <v>61341</v>
      </c>
      <c r="F12" s="12" t="s">
        <v>199</v>
      </c>
      <c r="G12" s="70">
        <v>120000</v>
      </c>
      <c r="H12" s="70">
        <v>123215</v>
      </c>
      <c r="I12" s="78">
        <f t="shared" si="0"/>
        <v>102.67916666666667</v>
      </c>
    </row>
    <row r="13" spans="1:9" ht="15.75" x14ac:dyDescent="0.25">
      <c r="A13" s="11"/>
      <c r="B13" s="11"/>
      <c r="C13" s="11">
        <v>614</v>
      </c>
      <c r="D13" s="11"/>
      <c r="E13" s="11"/>
      <c r="F13" s="11" t="s">
        <v>200</v>
      </c>
      <c r="G13" s="67">
        <f t="shared" ref="G13:H13" si="4">G14+G16</f>
        <v>40000</v>
      </c>
      <c r="H13" s="67">
        <f t="shared" si="4"/>
        <v>23201</v>
      </c>
      <c r="I13" s="78">
        <f t="shared" si="0"/>
        <v>58.002499999999998</v>
      </c>
    </row>
    <row r="14" spans="1:9" ht="15.75" x14ac:dyDescent="0.25">
      <c r="A14" s="30"/>
      <c r="B14" s="30"/>
      <c r="C14" s="30"/>
      <c r="D14" s="30">
        <v>6142</v>
      </c>
      <c r="E14" s="30"/>
      <c r="F14" s="30" t="s">
        <v>201</v>
      </c>
      <c r="G14" s="68">
        <f t="shared" ref="G14:H14" si="5">G15</f>
        <v>30000</v>
      </c>
      <c r="H14" s="68">
        <f t="shared" si="5"/>
        <v>23201</v>
      </c>
      <c r="I14" s="78">
        <f t="shared" si="0"/>
        <v>77.336666666666659</v>
      </c>
    </row>
    <row r="15" spans="1:9" ht="15.75" x14ac:dyDescent="0.25">
      <c r="A15" s="12"/>
      <c r="B15" s="12"/>
      <c r="C15" s="12"/>
      <c r="D15" s="12"/>
      <c r="E15" s="12">
        <v>61424</v>
      </c>
      <c r="F15" s="12" t="s">
        <v>202</v>
      </c>
      <c r="G15" s="69">
        <v>30000</v>
      </c>
      <c r="H15" s="69">
        <v>23201</v>
      </c>
      <c r="I15" s="78">
        <f t="shared" si="0"/>
        <v>77.336666666666659</v>
      </c>
    </row>
    <row r="16" spans="1:9" ht="15.75" x14ac:dyDescent="0.25">
      <c r="A16" s="30"/>
      <c r="B16" s="30"/>
      <c r="C16" s="30"/>
      <c r="D16" s="30">
        <v>6145</v>
      </c>
      <c r="E16" s="30"/>
      <c r="F16" s="30" t="s">
        <v>203</v>
      </c>
      <c r="G16" s="68">
        <f t="shared" ref="G16:H16" si="6">G17</f>
        <v>10000</v>
      </c>
      <c r="H16" s="68">
        <f t="shared" si="6"/>
        <v>0</v>
      </c>
      <c r="I16" s="78">
        <f t="shared" si="0"/>
        <v>0</v>
      </c>
    </row>
    <row r="17" spans="1:10" ht="15.75" x14ac:dyDescent="0.25">
      <c r="A17" s="12"/>
      <c r="B17" s="12"/>
      <c r="C17" s="12"/>
      <c r="D17" s="12"/>
      <c r="E17" s="13">
        <v>61453</v>
      </c>
      <c r="F17" s="12" t="s">
        <v>204</v>
      </c>
      <c r="G17" s="69">
        <v>10000</v>
      </c>
      <c r="H17" s="69">
        <v>0</v>
      </c>
      <c r="I17" s="78">
        <f t="shared" si="0"/>
        <v>0</v>
      </c>
    </row>
    <row r="18" spans="1:10" s="4" customFormat="1" ht="31.5" x14ac:dyDescent="0.25">
      <c r="A18" s="10"/>
      <c r="B18" s="10">
        <v>63</v>
      </c>
      <c r="C18" s="10"/>
      <c r="D18" s="10"/>
      <c r="E18" s="10"/>
      <c r="F18" s="17" t="s">
        <v>205</v>
      </c>
      <c r="G18" s="66">
        <f t="shared" ref="G18" si="7">G19+G25</f>
        <v>4319500</v>
      </c>
      <c r="H18" s="66">
        <f t="shared" ref="H18" si="8">H19+H25</f>
        <v>4239065</v>
      </c>
      <c r="I18" s="78">
        <f t="shared" si="0"/>
        <v>98.137863178608626</v>
      </c>
    </row>
    <row r="19" spans="1:10" x14ac:dyDescent="0.25">
      <c r="A19" s="14"/>
      <c r="B19" s="14"/>
      <c r="C19" s="14">
        <v>633</v>
      </c>
      <c r="D19" s="14"/>
      <c r="E19" s="14"/>
      <c r="F19" s="14" t="s">
        <v>206</v>
      </c>
      <c r="G19" s="71">
        <f t="shared" ref="G19" si="9">G20+G23</f>
        <v>480000</v>
      </c>
      <c r="H19" s="71">
        <f t="shared" ref="H19" si="10">H20+H23</f>
        <v>448903</v>
      </c>
      <c r="I19" s="78">
        <f t="shared" si="0"/>
        <v>93.521458333333328</v>
      </c>
    </row>
    <row r="20" spans="1:10" x14ac:dyDescent="0.25">
      <c r="A20" s="31"/>
      <c r="B20" s="31"/>
      <c r="C20" s="31"/>
      <c r="D20" s="31">
        <v>6331</v>
      </c>
      <c r="E20" s="31"/>
      <c r="F20" s="31" t="s">
        <v>207</v>
      </c>
      <c r="G20" s="72">
        <f t="shared" ref="G20" si="11">G21+G22</f>
        <v>130000</v>
      </c>
      <c r="H20" s="72">
        <f t="shared" ref="H20" si="12">H21+H22</f>
        <v>114903</v>
      </c>
      <c r="I20" s="78">
        <f t="shared" si="0"/>
        <v>88.386923076923068</v>
      </c>
    </row>
    <row r="21" spans="1:10" x14ac:dyDescent="0.25">
      <c r="A21" s="7"/>
      <c r="B21" s="7"/>
      <c r="C21" s="7"/>
      <c r="D21" s="7"/>
      <c r="E21" s="7">
        <v>63311</v>
      </c>
      <c r="F21" s="7" t="s">
        <v>208</v>
      </c>
      <c r="G21" s="73">
        <v>10000</v>
      </c>
      <c r="H21" s="73">
        <v>1440</v>
      </c>
      <c r="I21" s="78">
        <f t="shared" si="0"/>
        <v>14.399999999999999</v>
      </c>
    </row>
    <row r="22" spans="1:10" x14ac:dyDescent="0.25">
      <c r="A22" s="7"/>
      <c r="B22" s="7"/>
      <c r="C22" s="7"/>
      <c r="D22" s="7"/>
      <c r="E22" s="7">
        <v>63312</v>
      </c>
      <c r="F22" s="7" t="s">
        <v>209</v>
      </c>
      <c r="G22" s="64">
        <v>120000</v>
      </c>
      <c r="H22" s="64">
        <v>113463</v>
      </c>
      <c r="I22" s="78">
        <f t="shared" si="0"/>
        <v>94.552499999999995</v>
      </c>
    </row>
    <row r="23" spans="1:10" s="4" customFormat="1" ht="15.75" x14ac:dyDescent="0.25">
      <c r="A23" s="31"/>
      <c r="B23" s="31"/>
      <c r="C23" s="31"/>
      <c r="D23" s="31">
        <v>6332</v>
      </c>
      <c r="E23" s="31"/>
      <c r="F23" s="31" t="s">
        <v>210</v>
      </c>
      <c r="G23" s="72">
        <f t="shared" ref="G23:H23" si="13">G24</f>
        <v>350000</v>
      </c>
      <c r="H23" s="72">
        <f t="shared" si="13"/>
        <v>334000</v>
      </c>
      <c r="I23" s="78">
        <f t="shared" si="0"/>
        <v>95.428571428571431</v>
      </c>
    </row>
    <row r="24" spans="1:10" s="3" customFormat="1" x14ac:dyDescent="0.25">
      <c r="A24" s="7"/>
      <c r="B24" s="7"/>
      <c r="C24" s="7"/>
      <c r="D24" s="7"/>
      <c r="E24" s="7">
        <v>63322</v>
      </c>
      <c r="F24" s="7" t="s">
        <v>211</v>
      </c>
      <c r="G24" s="73">
        <v>350000</v>
      </c>
      <c r="H24" s="73">
        <v>334000</v>
      </c>
      <c r="I24" s="78">
        <f t="shared" si="0"/>
        <v>95.428571428571431</v>
      </c>
    </row>
    <row r="25" spans="1:10" x14ac:dyDescent="0.25">
      <c r="A25" s="14"/>
      <c r="B25" s="14"/>
      <c r="C25" s="14">
        <v>634</v>
      </c>
      <c r="D25" s="14"/>
      <c r="E25" s="14"/>
      <c r="F25" s="14" t="s">
        <v>212</v>
      </c>
      <c r="G25" s="71">
        <f t="shared" ref="G25" si="14">G26+G29</f>
        <v>3839500</v>
      </c>
      <c r="H25" s="71">
        <f t="shared" ref="H25" si="15">H26+H29</f>
        <v>3790162</v>
      </c>
      <c r="I25" s="78">
        <f t="shared" si="0"/>
        <v>98.714988930850367</v>
      </c>
    </row>
    <row r="26" spans="1:10" x14ac:dyDescent="0.25">
      <c r="A26" s="31"/>
      <c r="B26" s="31"/>
      <c r="C26" s="31"/>
      <c r="D26" s="31">
        <v>6341</v>
      </c>
      <c r="E26" s="31"/>
      <c r="F26" s="31" t="s">
        <v>213</v>
      </c>
      <c r="G26" s="72">
        <f t="shared" ref="G26" si="16">G28+G27</f>
        <v>250000</v>
      </c>
      <c r="H26" s="72">
        <f t="shared" ref="H26" si="17">H28+H27</f>
        <v>193178</v>
      </c>
      <c r="I26" s="78">
        <f t="shared" si="0"/>
        <v>77.271199999999993</v>
      </c>
    </row>
    <row r="27" spans="1:10" x14ac:dyDescent="0.25">
      <c r="A27" s="29"/>
      <c r="B27" s="29"/>
      <c r="C27" s="29"/>
      <c r="D27" s="29"/>
      <c r="E27" s="29">
        <v>63414</v>
      </c>
      <c r="F27" s="29" t="s">
        <v>273</v>
      </c>
      <c r="G27" s="74">
        <v>150000</v>
      </c>
      <c r="H27" s="74">
        <v>144169</v>
      </c>
      <c r="I27" s="78">
        <f t="shared" si="0"/>
        <v>96.112666666666669</v>
      </c>
    </row>
    <row r="28" spans="1:10" ht="30" x14ac:dyDescent="0.25">
      <c r="A28" s="7"/>
      <c r="B28" s="7"/>
      <c r="C28" s="7"/>
      <c r="D28" s="7"/>
      <c r="E28" s="7">
        <v>63415</v>
      </c>
      <c r="F28" s="5" t="s">
        <v>214</v>
      </c>
      <c r="G28" s="64">
        <v>100000</v>
      </c>
      <c r="H28" s="64">
        <v>49009</v>
      </c>
      <c r="I28" s="78">
        <f t="shared" si="0"/>
        <v>49.009</v>
      </c>
    </row>
    <row r="29" spans="1:10" x14ac:dyDescent="0.25">
      <c r="A29" s="31"/>
      <c r="B29" s="31"/>
      <c r="C29" s="31"/>
      <c r="D29" s="31">
        <v>6342</v>
      </c>
      <c r="E29" s="31"/>
      <c r="F29" s="31" t="s">
        <v>215</v>
      </c>
      <c r="G29" s="72">
        <f>G30</f>
        <v>3589500</v>
      </c>
      <c r="H29" s="72">
        <f>H30</f>
        <v>3596984</v>
      </c>
      <c r="I29" s="78">
        <f t="shared" si="0"/>
        <v>100.20849700515393</v>
      </c>
      <c r="J29" s="24"/>
    </row>
    <row r="30" spans="1:10" ht="30" x14ac:dyDescent="0.25">
      <c r="A30" s="7"/>
      <c r="B30" s="7"/>
      <c r="C30" s="7"/>
      <c r="D30" s="7"/>
      <c r="E30" s="7">
        <v>63425</v>
      </c>
      <c r="F30" s="5" t="s">
        <v>216</v>
      </c>
      <c r="G30" s="73">
        <v>3589500</v>
      </c>
      <c r="H30" s="73">
        <v>3596984</v>
      </c>
      <c r="I30" s="78">
        <f t="shared" si="0"/>
        <v>100.20849700515393</v>
      </c>
    </row>
    <row r="31" spans="1:10" ht="15.75" x14ac:dyDescent="0.25">
      <c r="A31" s="18"/>
      <c r="B31" s="18">
        <v>64</v>
      </c>
      <c r="C31" s="18"/>
      <c r="D31" s="18"/>
      <c r="E31" s="18"/>
      <c r="F31" s="18" t="s">
        <v>217</v>
      </c>
      <c r="G31" s="75">
        <f>G32+G39</f>
        <v>237000</v>
      </c>
      <c r="H31" s="75">
        <f>H32+H39</f>
        <v>186801</v>
      </c>
      <c r="I31" s="78">
        <f t="shared" si="0"/>
        <v>78.818987341772157</v>
      </c>
    </row>
    <row r="32" spans="1:10" s="3" customFormat="1" x14ac:dyDescent="0.25">
      <c r="A32" s="7"/>
      <c r="B32" s="14"/>
      <c r="C32" s="14">
        <v>641</v>
      </c>
      <c r="D32" s="14"/>
      <c r="E32" s="14"/>
      <c r="F32" s="14" t="s">
        <v>218</v>
      </c>
      <c r="G32" s="71">
        <f t="shared" ref="G32" si="18">G33+G35+G37</f>
        <v>3000</v>
      </c>
      <c r="H32" s="71">
        <f t="shared" ref="H32" si="19">H33+H35+H37</f>
        <v>29</v>
      </c>
      <c r="I32" s="78">
        <f t="shared" si="0"/>
        <v>0.96666666666666667</v>
      </c>
    </row>
    <row r="33" spans="1:10" x14ac:dyDescent="0.25">
      <c r="A33" s="31"/>
      <c r="B33" s="31"/>
      <c r="C33" s="31"/>
      <c r="D33" s="31">
        <v>6413</v>
      </c>
      <c r="E33" s="31"/>
      <c r="F33" s="31" t="s">
        <v>219</v>
      </c>
      <c r="G33" s="72">
        <f t="shared" ref="G33:H33" si="20">G34</f>
        <v>1000</v>
      </c>
      <c r="H33" s="72">
        <f t="shared" si="20"/>
        <v>29</v>
      </c>
      <c r="I33" s="78">
        <f t="shared" si="0"/>
        <v>2.9000000000000004</v>
      </c>
    </row>
    <row r="34" spans="1:10" x14ac:dyDescent="0.25">
      <c r="A34" s="7"/>
      <c r="B34" s="7"/>
      <c r="C34" s="7"/>
      <c r="D34" s="7"/>
      <c r="E34" s="7">
        <v>64132</v>
      </c>
      <c r="F34" s="7" t="s">
        <v>220</v>
      </c>
      <c r="G34" s="64">
        <v>1000</v>
      </c>
      <c r="H34" s="64">
        <v>29</v>
      </c>
      <c r="I34" s="78">
        <f t="shared" si="0"/>
        <v>2.9000000000000004</v>
      </c>
    </row>
    <row r="35" spans="1:10" x14ac:dyDescent="0.25">
      <c r="A35" s="31"/>
      <c r="B35" s="31"/>
      <c r="C35" s="31"/>
      <c r="D35" s="31">
        <v>6414</v>
      </c>
      <c r="E35" s="33"/>
      <c r="F35" s="31" t="s">
        <v>221</v>
      </c>
      <c r="G35" s="72">
        <f t="shared" ref="G35:H35" si="21">G36</f>
        <v>1000</v>
      </c>
      <c r="H35" s="72">
        <f t="shared" si="21"/>
        <v>0</v>
      </c>
      <c r="I35" s="78">
        <f t="shared" si="0"/>
        <v>0</v>
      </c>
    </row>
    <row r="36" spans="1:10" x14ac:dyDescent="0.25">
      <c r="A36" s="7"/>
      <c r="B36" s="7"/>
      <c r="C36" s="7"/>
      <c r="D36" s="7"/>
      <c r="E36" s="15">
        <v>64143</v>
      </c>
      <c r="F36" s="7" t="s">
        <v>222</v>
      </c>
      <c r="G36" s="64">
        <v>1000</v>
      </c>
      <c r="H36" s="64">
        <v>0</v>
      </c>
      <c r="I36" s="78">
        <f t="shared" si="0"/>
        <v>0</v>
      </c>
    </row>
    <row r="37" spans="1:10" x14ac:dyDescent="0.25">
      <c r="A37" s="31"/>
      <c r="B37" s="31"/>
      <c r="C37" s="31"/>
      <c r="D37" s="31">
        <v>6419</v>
      </c>
      <c r="E37" s="31"/>
      <c r="F37" s="31" t="s">
        <v>223</v>
      </c>
      <c r="G37" s="72">
        <f t="shared" ref="G37:H37" si="22">G38</f>
        <v>1000</v>
      </c>
      <c r="H37" s="72">
        <f t="shared" si="22"/>
        <v>0</v>
      </c>
      <c r="I37" s="78">
        <f t="shared" si="0"/>
        <v>0</v>
      </c>
    </row>
    <row r="38" spans="1:10" x14ac:dyDescent="0.25">
      <c r="A38" s="7"/>
      <c r="B38" s="7"/>
      <c r="C38" s="7"/>
      <c r="D38" s="7"/>
      <c r="E38" s="7">
        <v>64199</v>
      </c>
      <c r="F38" s="7" t="s">
        <v>223</v>
      </c>
      <c r="G38" s="64">
        <v>1000</v>
      </c>
      <c r="H38" s="64">
        <v>0</v>
      </c>
      <c r="I38" s="78">
        <f t="shared" si="0"/>
        <v>0</v>
      </c>
    </row>
    <row r="39" spans="1:10" s="3" customFormat="1" x14ac:dyDescent="0.25">
      <c r="A39" s="14"/>
      <c r="B39" s="14"/>
      <c r="C39" s="14">
        <v>642</v>
      </c>
      <c r="D39" s="14"/>
      <c r="E39" s="14"/>
      <c r="F39" s="19" t="s">
        <v>224</v>
      </c>
      <c r="G39" s="71">
        <f t="shared" ref="G39" si="23">G40+G44+G49+G55</f>
        <v>234000</v>
      </c>
      <c r="H39" s="71">
        <f t="shared" ref="H39" si="24">H40+H44+H49+H55</f>
        <v>186772</v>
      </c>
      <c r="I39" s="78">
        <f t="shared" si="0"/>
        <v>79.817094017094021</v>
      </c>
    </row>
    <row r="40" spans="1:10" x14ac:dyDescent="0.25">
      <c r="A40" s="31"/>
      <c r="B40" s="31"/>
      <c r="C40" s="31"/>
      <c r="D40" s="31">
        <v>6421</v>
      </c>
      <c r="E40" s="31"/>
      <c r="F40" s="31" t="s">
        <v>225</v>
      </c>
      <c r="G40" s="72">
        <f t="shared" ref="G40:H40" si="25">G41</f>
        <v>15000</v>
      </c>
      <c r="H40" s="72">
        <f t="shared" si="25"/>
        <v>0</v>
      </c>
      <c r="I40" s="78">
        <f t="shared" si="0"/>
        <v>0</v>
      </c>
    </row>
    <row r="41" spans="1:10" x14ac:dyDescent="0.25">
      <c r="A41" s="7"/>
      <c r="B41" s="7"/>
      <c r="C41" s="7"/>
      <c r="D41" s="7"/>
      <c r="E41" s="15">
        <v>64219</v>
      </c>
      <c r="F41" s="7" t="s">
        <v>226</v>
      </c>
      <c r="G41" s="64">
        <f t="shared" ref="G41" si="26">G42+G43</f>
        <v>15000</v>
      </c>
      <c r="H41" s="64">
        <f t="shared" ref="H41" si="27">H42+H43</f>
        <v>0</v>
      </c>
      <c r="I41" s="78">
        <f t="shared" si="0"/>
        <v>0</v>
      </c>
    </row>
    <row r="42" spans="1:10" x14ac:dyDescent="0.25">
      <c r="A42" s="7"/>
      <c r="B42" s="7"/>
      <c r="C42" s="7"/>
      <c r="D42" s="7"/>
      <c r="E42" s="15" t="s">
        <v>18</v>
      </c>
      <c r="F42" s="7" t="s">
        <v>227</v>
      </c>
      <c r="G42" s="64">
        <v>1000</v>
      </c>
      <c r="H42" s="64">
        <v>0</v>
      </c>
      <c r="I42" s="78">
        <f t="shared" si="0"/>
        <v>0</v>
      </c>
    </row>
    <row r="43" spans="1:10" x14ac:dyDescent="0.25">
      <c r="A43" s="7"/>
      <c r="B43" s="7"/>
      <c r="C43" s="7"/>
      <c r="D43" s="7"/>
      <c r="E43" s="15" t="s">
        <v>41</v>
      </c>
      <c r="F43" s="7" t="s">
        <v>305</v>
      </c>
      <c r="G43" s="64">
        <v>14000</v>
      </c>
      <c r="H43" s="64">
        <v>0</v>
      </c>
      <c r="I43" s="78">
        <f t="shared" si="0"/>
        <v>0</v>
      </c>
    </row>
    <row r="44" spans="1:10" x14ac:dyDescent="0.25">
      <c r="A44" s="31"/>
      <c r="B44" s="31"/>
      <c r="C44" s="31"/>
      <c r="D44" s="31">
        <v>6422</v>
      </c>
      <c r="E44" s="33"/>
      <c r="F44" s="31" t="s">
        <v>228</v>
      </c>
      <c r="G44" s="72">
        <f t="shared" ref="G44" si="28">G45+G47+G48+G46</f>
        <v>95000</v>
      </c>
      <c r="H44" s="72">
        <f t="shared" ref="H44" si="29">H45+H47+H48+H46</f>
        <v>67946</v>
      </c>
      <c r="I44" s="78">
        <f t="shared" si="0"/>
        <v>71.522105263157897</v>
      </c>
    </row>
    <row r="45" spans="1:10" x14ac:dyDescent="0.25">
      <c r="A45" s="7"/>
      <c r="B45" s="7"/>
      <c r="C45" s="7"/>
      <c r="D45" s="7"/>
      <c r="E45" s="7">
        <v>64222</v>
      </c>
      <c r="F45" s="7" t="s">
        <v>229</v>
      </c>
      <c r="G45" s="73">
        <v>20000</v>
      </c>
      <c r="H45" s="73">
        <v>6238</v>
      </c>
      <c r="I45" s="78">
        <f t="shared" si="0"/>
        <v>31.19</v>
      </c>
    </row>
    <row r="46" spans="1:10" x14ac:dyDescent="0.25">
      <c r="A46" s="7"/>
      <c r="B46" s="7"/>
      <c r="C46" s="7"/>
      <c r="D46" s="7"/>
      <c r="E46" s="7">
        <v>64224</v>
      </c>
      <c r="F46" s="7" t="s">
        <v>274</v>
      </c>
      <c r="G46" s="64">
        <v>10000</v>
      </c>
      <c r="H46" s="64">
        <v>4830</v>
      </c>
      <c r="I46" s="78">
        <f t="shared" si="0"/>
        <v>48.3</v>
      </c>
    </row>
    <row r="47" spans="1:10" x14ac:dyDescent="0.25">
      <c r="A47" s="7"/>
      <c r="B47" s="7"/>
      <c r="C47" s="7"/>
      <c r="D47" s="7"/>
      <c r="E47" s="7">
        <v>64225</v>
      </c>
      <c r="F47" s="7" t="s">
        <v>230</v>
      </c>
      <c r="G47" s="64">
        <v>45000</v>
      </c>
      <c r="H47" s="64">
        <v>39988</v>
      </c>
      <c r="I47" s="78">
        <f t="shared" si="0"/>
        <v>88.862222222222215</v>
      </c>
    </row>
    <row r="48" spans="1:10" x14ac:dyDescent="0.25">
      <c r="A48" s="7"/>
      <c r="B48" s="7"/>
      <c r="C48" s="7"/>
      <c r="D48" s="7"/>
      <c r="E48" s="7">
        <v>64229</v>
      </c>
      <c r="F48" s="7" t="s">
        <v>231</v>
      </c>
      <c r="G48" s="73">
        <v>20000</v>
      </c>
      <c r="H48" s="73">
        <v>16890</v>
      </c>
      <c r="I48" s="78">
        <f t="shared" si="0"/>
        <v>84.45</v>
      </c>
      <c r="J48" s="24"/>
    </row>
    <row r="49" spans="1:9" x14ac:dyDescent="0.25">
      <c r="A49" s="31"/>
      <c r="B49" s="31"/>
      <c r="C49" s="31"/>
      <c r="D49" s="31">
        <v>6423</v>
      </c>
      <c r="E49" s="31"/>
      <c r="F49" s="31" t="s">
        <v>232</v>
      </c>
      <c r="G49" s="72">
        <f t="shared" ref="G49" si="30">G50+G51+G52</f>
        <v>123000</v>
      </c>
      <c r="H49" s="72">
        <f t="shared" ref="H49" si="31">H50+H51+H52</f>
        <v>118826</v>
      </c>
      <c r="I49" s="78">
        <f t="shared" si="0"/>
        <v>96.606504065040653</v>
      </c>
    </row>
    <row r="50" spans="1:9" x14ac:dyDescent="0.25">
      <c r="A50" s="7"/>
      <c r="B50" s="7"/>
      <c r="C50" s="7"/>
      <c r="D50" s="7"/>
      <c r="E50" s="7">
        <v>64231</v>
      </c>
      <c r="F50" s="7" t="s">
        <v>233</v>
      </c>
      <c r="G50" s="64">
        <v>1000</v>
      </c>
      <c r="H50" s="64">
        <v>3200</v>
      </c>
      <c r="I50" s="78">
        <f t="shared" si="0"/>
        <v>320</v>
      </c>
    </row>
    <row r="51" spans="1:9" x14ac:dyDescent="0.25">
      <c r="A51" s="14"/>
      <c r="B51" s="14"/>
      <c r="C51" s="14"/>
      <c r="D51" s="14"/>
      <c r="E51" s="20">
        <v>64236</v>
      </c>
      <c r="F51" s="20" t="s">
        <v>234</v>
      </c>
      <c r="G51" s="76">
        <v>1000</v>
      </c>
      <c r="H51" s="76">
        <v>0</v>
      </c>
      <c r="I51" s="78">
        <f t="shared" si="0"/>
        <v>0</v>
      </c>
    </row>
    <row r="52" spans="1:9" x14ac:dyDescent="0.25">
      <c r="A52" s="7"/>
      <c r="B52" s="7"/>
      <c r="C52" s="7"/>
      <c r="D52" s="7"/>
      <c r="E52" s="7">
        <v>64239</v>
      </c>
      <c r="F52" s="7" t="s">
        <v>235</v>
      </c>
      <c r="G52" s="64">
        <f t="shared" ref="G52" si="32">G53+G54</f>
        <v>121000</v>
      </c>
      <c r="H52" s="64">
        <f t="shared" ref="H52" si="33">H53+H54</f>
        <v>115626</v>
      </c>
      <c r="I52" s="78">
        <f t="shared" si="0"/>
        <v>95.558677685950414</v>
      </c>
    </row>
    <row r="53" spans="1:9" x14ac:dyDescent="0.25">
      <c r="A53" s="7"/>
      <c r="B53" s="7"/>
      <c r="C53" s="7"/>
      <c r="D53" s="7"/>
      <c r="E53" s="7" t="s">
        <v>18</v>
      </c>
      <c r="F53" s="7" t="s">
        <v>236</v>
      </c>
      <c r="G53" s="64">
        <v>1000</v>
      </c>
      <c r="H53" s="64">
        <v>1350</v>
      </c>
      <c r="I53" s="78">
        <f t="shared" si="0"/>
        <v>135</v>
      </c>
    </row>
    <row r="54" spans="1:9" x14ac:dyDescent="0.25">
      <c r="A54" s="7"/>
      <c r="B54" s="7"/>
      <c r="C54" s="7"/>
      <c r="D54" s="7"/>
      <c r="E54" s="7" t="s">
        <v>41</v>
      </c>
      <c r="F54" s="7" t="s">
        <v>237</v>
      </c>
      <c r="G54" s="64">
        <v>120000</v>
      </c>
      <c r="H54" s="64">
        <v>114276</v>
      </c>
      <c r="I54" s="78">
        <f t="shared" si="0"/>
        <v>95.23</v>
      </c>
    </row>
    <row r="55" spans="1:9" x14ac:dyDescent="0.25">
      <c r="A55" s="31"/>
      <c r="B55" s="31"/>
      <c r="C55" s="31"/>
      <c r="D55" s="31">
        <v>6429</v>
      </c>
      <c r="E55" s="31"/>
      <c r="F55" s="31" t="s">
        <v>238</v>
      </c>
      <c r="G55" s="72">
        <f t="shared" ref="G55:H55" si="34">G56</f>
        <v>1000</v>
      </c>
      <c r="H55" s="72">
        <f t="shared" si="34"/>
        <v>0</v>
      </c>
      <c r="I55" s="78">
        <f t="shared" si="0"/>
        <v>0</v>
      </c>
    </row>
    <row r="56" spans="1:9" x14ac:dyDescent="0.25">
      <c r="A56" s="7"/>
      <c r="B56" s="7"/>
      <c r="C56" s="7"/>
      <c r="D56" s="7"/>
      <c r="E56" s="7">
        <v>64299</v>
      </c>
      <c r="F56" s="7" t="s">
        <v>238</v>
      </c>
      <c r="G56" s="64">
        <v>1000</v>
      </c>
      <c r="H56" s="64">
        <v>0</v>
      </c>
      <c r="I56" s="78">
        <f t="shared" si="0"/>
        <v>0</v>
      </c>
    </row>
    <row r="57" spans="1:9" ht="31.5" x14ac:dyDescent="0.25">
      <c r="A57" s="18"/>
      <c r="B57" s="18">
        <v>65</v>
      </c>
      <c r="C57" s="18"/>
      <c r="D57" s="18"/>
      <c r="E57" s="18"/>
      <c r="F57" s="21" t="s">
        <v>239</v>
      </c>
      <c r="G57" s="75">
        <f t="shared" ref="G57" si="35">G58+G61+G75</f>
        <v>1303000</v>
      </c>
      <c r="H57" s="75">
        <f t="shared" ref="H57" si="36">H58+H61+H75</f>
        <v>1181453</v>
      </c>
      <c r="I57" s="78">
        <f t="shared" si="0"/>
        <v>90.671757482732147</v>
      </c>
    </row>
    <row r="58" spans="1:9" s="3" customFormat="1" x14ac:dyDescent="0.25">
      <c r="A58" s="14"/>
      <c r="B58" s="14"/>
      <c r="C58" s="14">
        <v>651</v>
      </c>
      <c r="D58" s="14"/>
      <c r="E58" s="14"/>
      <c r="F58" s="19" t="s">
        <v>240</v>
      </c>
      <c r="G58" s="71">
        <v>1000</v>
      </c>
      <c r="H58" s="71">
        <v>68</v>
      </c>
      <c r="I58" s="78">
        <f t="shared" si="0"/>
        <v>6.8000000000000007</v>
      </c>
    </row>
    <row r="59" spans="1:9" x14ac:dyDescent="0.25">
      <c r="A59" s="31"/>
      <c r="B59" s="31"/>
      <c r="C59" s="31"/>
      <c r="D59" s="31">
        <v>6513</v>
      </c>
      <c r="E59" s="31"/>
      <c r="F59" s="31" t="s">
        <v>241</v>
      </c>
      <c r="G59" s="72">
        <f t="shared" ref="G59:H59" si="37">G60</f>
        <v>1000</v>
      </c>
      <c r="H59" s="72">
        <f t="shared" si="37"/>
        <v>68</v>
      </c>
      <c r="I59" s="78">
        <f t="shared" si="0"/>
        <v>6.8000000000000007</v>
      </c>
    </row>
    <row r="60" spans="1:9" x14ac:dyDescent="0.25">
      <c r="A60" s="7"/>
      <c r="B60" s="7"/>
      <c r="C60" s="7"/>
      <c r="D60" s="7"/>
      <c r="E60" s="15">
        <v>65139</v>
      </c>
      <c r="F60" s="7" t="s">
        <v>242</v>
      </c>
      <c r="G60" s="64">
        <v>1000</v>
      </c>
      <c r="H60" s="64">
        <v>68</v>
      </c>
      <c r="I60" s="78">
        <f t="shared" si="0"/>
        <v>6.8000000000000007</v>
      </c>
    </row>
    <row r="61" spans="1:9" x14ac:dyDescent="0.25">
      <c r="A61" s="14"/>
      <c r="B61" s="14"/>
      <c r="C61" s="14">
        <v>652</v>
      </c>
      <c r="D61" s="14"/>
      <c r="E61" s="22"/>
      <c r="F61" s="14" t="s">
        <v>243</v>
      </c>
      <c r="G61" s="71">
        <f t="shared" ref="G61" si="38">G62+G65+G67+G69</f>
        <v>1042000</v>
      </c>
      <c r="H61" s="71">
        <f t="shared" ref="H61" si="39">H62+H65+H67+H69</f>
        <v>977122</v>
      </c>
      <c r="I61" s="78">
        <f t="shared" si="0"/>
        <v>93.773704414587328</v>
      </c>
    </row>
    <row r="62" spans="1:9" x14ac:dyDescent="0.25">
      <c r="A62" s="31"/>
      <c r="B62" s="31"/>
      <c r="C62" s="31"/>
      <c r="D62" s="31">
        <v>6522</v>
      </c>
      <c r="E62" s="33"/>
      <c r="F62" s="31" t="s">
        <v>244</v>
      </c>
      <c r="G62" s="72">
        <f t="shared" ref="G62" si="40">G63+G64</f>
        <v>20000</v>
      </c>
      <c r="H62" s="72">
        <f t="shared" ref="H62" si="41">H63+H64</f>
        <v>12519</v>
      </c>
      <c r="I62" s="78">
        <f t="shared" si="0"/>
        <v>62.594999999999999</v>
      </c>
    </row>
    <row r="63" spans="1:9" x14ac:dyDescent="0.25">
      <c r="A63" s="7"/>
      <c r="B63" s="7"/>
      <c r="C63" s="7"/>
      <c r="D63" s="7"/>
      <c r="E63" s="7">
        <v>65221</v>
      </c>
      <c r="F63" s="7" t="s">
        <v>245</v>
      </c>
      <c r="G63" s="64">
        <v>5000</v>
      </c>
      <c r="H63" s="64">
        <v>1573</v>
      </c>
      <c r="I63" s="78">
        <f t="shared" si="0"/>
        <v>31.46</v>
      </c>
    </row>
    <row r="64" spans="1:9" x14ac:dyDescent="0.25">
      <c r="A64" s="7"/>
      <c r="B64" s="7"/>
      <c r="C64" s="7"/>
      <c r="D64" s="7"/>
      <c r="E64" s="7">
        <v>65229</v>
      </c>
      <c r="F64" s="7" t="s">
        <v>246</v>
      </c>
      <c r="G64" s="73">
        <v>15000</v>
      </c>
      <c r="H64" s="73">
        <v>10946</v>
      </c>
      <c r="I64" s="78">
        <f t="shared" si="0"/>
        <v>72.973333333333329</v>
      </c>
    </row>
    <row r="65" spans="1:9" x14ac:dyDescent="0.25">
      <c r="A65" s="31"/>
      <c r="B65" s="31"/>
      <c r="C65" s="31"/>
      <c r="D65" s="31">
        <v>6524</v>
      </c>
      <c r="E65" s="31"/>
      <c r="F65" s="31" t="s">
        <v>247</v>
      </c>
      <c r="G65" s="72">
        <f t="shared" ref="G65:H65" si="42">G66</f>
        <v>400000</v>
      </c>
      <c r="H65" s="72">
        <f t="shared" si="42"/>
        <v>356314</v>
      </c>
      <c r="I65" s="78">
        <f t="shared" si="0"/>
        <v>89.078500000000005</v>
      </c>
    </row>
    <row r="66" spans="1:9" x14ac:dyDescent="0.25">
      <c r="A66" s="7"/>
      <c r="B66" s="7"/>
      <c r="C66" s="7"/>
      <c r="D66" s="7"/>
      <c r="E66" s="7">
        <v>65241</v>
      </c>
      <c r="F66" s="7" t="s">
        <v>248</v>
      </c>
      <c r="G66" s="73">
        <v>400000</v>
      </c>
      <c r="H66" s="73">
        <v>356314</v>
      </c>
      <c r="I66" s="78">
        <f t="shared" si="0"/>
        <v>89.078500000000005</v>
      </c>
    </row>
    <row r="67" spans="1:9" x14ac:dyDescent="0.25">
      <c r="A67" s="31"/>
      <c r="B67" s="31"/>
      <c r="C67" s="31"/>
      <c r="D67" s="31">
        <v>6525</v>
      </c>
      <c r="E67" s="31"/>
      <c r="F67" s="31" t="s">
        <v>249</v>
      </c>
      <c r="G67" s="72">
        <f t="shared" ref="G67:H67" si="43">G68</f>
        <v>160000</v>
      </c>
      <c r="H67" s="72">
        <f t="shared" si="43"/>
        <v>160000</v>
      </c>
      <c r="I67" s="78">
        <f t="shared" si="0"/>
        <v>100</v>
      </c>
    </row>
    <row r="68" spans="1:9" x14ac:dyDescent="0.25">
      <c r="A68" s="7"/>
      <c r="B68" s="7"/>
      <c r="C68" s="7"/>
      <c r="D68" s="7"/>
      <c r="E68" s="7">
        <v>65251</v>
      </c>
      <c r="F68" s="7" t="s">
        <v>249</v>
      </c>
      <c r="G68" s="64">
        <v>160000</v>
      </c>
      <c r="H68" s="64">
        <v>160000</v>
      </c>
      <c r="I68" s="78">
        <f t="shared" si="0"/>
        <v>100</v>
      </c>
    </row>
    <row r="69" spans="1:9" x14ac:dyDescent="0.25">
      <c r="A69" s="31"/>
      <c r="B69" s="31"/>
      <c r="C69" s="31"/>
      <c r="D69" s="31">
        <v>6526</v>
      </c>
      <c r="E69" s="31"/>
      <c r="F69" s="31" t="s">
        <v>250</v>
      </c>
      <c r="G69" s="72">
        <f t="shared" ref="G69:H69" si="44">G70</f>
        <v>462000</v>
      </c>
      <c r="H69" s="72">
        <f t="shared" si="44"/>
        <v>448289</v>
      </c>
      <c r="I69" s="78">
        <f t="shared" ref="I69:I100" si="45">(H69/G69)*100</f>
        <v>97.032251082251094</v>
      </c>
    </row>
    <row r="70" spans="1:9" x14ac:dyDescent="0.25">
      <c r="A70" s="7"/>
      <c r="B70" s="7"/>
      <c r="C70" s="7"/>
      <c r="D70" s="7"/>
      <c r="E70" s="7">
        <v>65269</v>
      </c>
      <c r="F70" s="7" t="s">
        <v>251</v>
      </c>
      <c r="G70" s="64">
        <f t="shared" ref="G70" si="46">G71+G72+G73+G74</f>
        <v>462000</v>
      </c>
      <c r="H70" s="64">
        <f t="shared" ref="H70" si="47">H71+H72+H73+H74</f>
        <v>448289</v>
      </c>
      <c r="I70" s="78">
        <f t="shared" si="45"/>
        <v>97.032251082251094</v>
      </c>
    </row>
    <row r="71" spans="1:9" s="35" customFormat="1" x14ac:dyDescent="0.25">
      <c r="A71" s="39"/>
      <c r="B71" s="39"/>
      <c r="C71" s="39"/>
      <c r="D71" s="39"/>
      <c r="E71" s="39" t="s">
        <v>18</v>
      </c>
      <c r="F71" s="39" t="s">
        <v>252</v>
      </c>
      <c r="G71" s="73">
        <v>420000</v>
      </c>
      <c r="H71" s="73">
        <v>426945</v>
      </c>
      <c r="I71" s="78">
        <f t="shared" si="45"/>
        <v>101.65357142857144</v>
      </c>
    </row>
    <row r="72" spans="1:9" x14ac:dyDescent="0.25">
      <c r="A72" s="7"/>
      <c r="B72" s="7"/>
      <c r="C72" s="7"/>
      <c r="D72" s="7"/>
      <c r="E72" s="7" t="s">
        <v>41</v>
      </c>
      <c r="F72" s="7" t="s">
        <v>253</v>
      </c>
      <c r="G72" s="64">
        <v>25000</v>
      </c>
      <c r="H72" s="64">
        <v>13784</v>
      </c>
      <c r="I72" s="78">
        <f t="shared" si="45"/>
        <v>55.135999999999996</v>
      </c>
    </row>
    <row r="73" spans="1:9" x14ac:dyDescent="0.25">
      <c r="A73" s="7"/>
      <c r="B73" s="7"/>
      <c r="C73" s="7"/>
      <c r="D73" s="7"/>
      <c r="E73" s="7" t="s">
        <v>48</v>
      </c>
      <c r="F73" s="7" t="s">
        <v>254</v>
      </c>
      <c r="G73" s="64">
        <v>2000</v>
      </c>
      <c r="H73" s="64">
        <v>225</v>
      </c>
      <c r="I73" s="78">
        <f t="shared" si="45"/>
        <v>11.25</v>
      </c>
    </row>
    <row r="74" spans="1:9" x14ac:dyDescent="0.25">
      <c r="A74" s="7"/>
      <c r="B74" s="7"/>
      <c r="C74" s="7"/>
      <c r="D74" s="7"/>
      <c r="E74" s="7" t="s">
        <v>77</v>
      </c>
      <c r="F74" s="7" t="s">
        <v>255</v>
      </c>
      <c r="G74" s="64">
        <v>15000</v>
      </c>
      <c r="H74" s="64">
        <v>7335</v>
      </c>
      <c r="I74" s="78">
        <f t="shared" si="45"/>
        <v>48.9</v>
      </c>
    </row>
    <row r="75" spans="1:9" x14ac:dyDescent="0.25">
      <c r="A75" s="14"/>
      <c r="B75" s="14"/>
      <c r="C75" s="14">
        <v>653</v>
      </c>
      <c r="D75" s="14"/>
      <c r="E75" s="14"/>
      <c r="F75" s="14" t="s">
        <v>256</v>
      </c>
      <c r="G75" s="71">
        <f t="shared" ref="G75" si="48">G76+G78+G80</f>
        <v>260000</v>
      </c>
      <c r="H75" s="71">
        <f t="shared" ref="H75" si="49">H76+H78+H80</f>
        <v>204263</v>
      </c>
      <c r="I75" s="78">
        <f t="shared" si="45"/>
        <v>78.562692307692302</v>
      </c>
    </row>
    <row r="76" spans="1:9" x14ac:dyDescent="0.25">
      <c r="A76" s="31"/>
      <c r="B76" s="31"/>
      <c r="C76" s="31"/>
      <c r="D76" s="31">
        <v>6531</v>
      </c>
      <c r="E76" s="31"/>
      <c r="F76" s="31" t="s">
        <v>257</v>
      </c>
      <c r="G76" s="72">
        <f t="shared" ref="G76:H76" si="50">G77</f>
        <v>50000</v>
      </c>
      <c r="H76" s="72">
        <f t="shared" si="50"/>
        <v>27819</v>
      </c>
      <c r="I76" s="78">
        <f t="shared" si="45"/>
        <v>55.637999999999998</v>
      </c>
    </row>
    <row r="77" spans="1:9" x14ac:dyDescent="0.25">
      <c r="A77" s="7"/>
      <c r="B77" s="7"/>
      <c r="C77" s="7"/>
      <c r="D77" s="7"/>
      <c r="E77" s="7">
        <v>65311</v>
      </c>
      <c r="F77" s="7" t="s">
        <v>257</v>
      </c>
      <c r="G77" s="64">
        <v>50000</v>
      </c>
      <c r="H77" s="64">
        <v>27819</v>
      </c>
      <c r="I77" s="78">
        <f t="shared" si="45"/>
        <v>55.637999999999998</v>
      </c>
    </row>
    <row r="78" spans="1:9" x14ac:dyDescent="0.25">
      <c r="A78" s="31"/>
      <c r="B78" s="31"/>
      <c r="C78" s="31"/>
      <c r="D78" s="31">
        <v>6532</v>
      </c>
      <c r="E78" s="31"/>
      <c r="F78" s="31" t="s">
        <v>258</v>
      </c>
      <c r="G78" s="72">
        <f t="shared" ref="G78:H78" si="51">G79</f>
        <v>200000</v>
      </c>
      <c r="H78" s="72">
        <f t="shared" si="51"/>
        <v>168444</v>
      </c>
      <c r="I78" s="78">
        <f t="shared" si="45"/>
        <v>84.221999999999994</v>
      </c>
    </row>
    <row r="79" spans="1:9" x14ac:dyDescent="0.25">
      <c r="A79" s="7"/>
      <c r="B79" s="7"/>
      <c r="C79" s="7"/>
      <c r="D79" s="7"/>
      <c r="E79" s="7">
        <v>65321</v>
      </c>
      <c r="F79" s="5" t="s">
        <v>258</v>
      </c>
      <c r="G79" s="64">
        <v>200000</v>
      </c>
      <c r="H79" s="64">
        <v>168444</v>
      </c>
      <c r="I79" s="78">
        <f t="shared" si="45"/>
        <v>84.221999999999994</v>
      </c>
    </row>
    <row r="80" spans="1:9" x14ac:dyDescent="0.25">
      <c r="A80" s="31"/>
      <c r="B80" s="31"/>
      <c r="C80" s="31"/>
      <c r="D80" s="31">
        <v>6533</v>
      </c>
      <c r="E80" s="31"/>
      <c r="F80" s="31" t="s">
        <v>259</v>
      </c>
      <c r="G80" s="72">
        <f t="shared" ref="G80:H80" si="52">G81</f>
        <v>10000</v>
      </c>
      <c r="H80" s="72">
        <f t="shared" si="52"/>
        <v>8000</v>
      </c>
      <c r="I80" s="78">
        <f t="shared" si="45"/>
        <v>80</v>
      </c>
    </row>
    <row r="81" spans="1:9" x14ac:dyDescent="0.25">
      <c r="A81" s="7"/>
      <c r="B81" s="7"/>
      <c r="C81" s="7"/>
      <c r="D81" s="7"/>
      <c r="E81" s="7">
        <v>65331</v>
      </c>
      <c r="F81" s="7" t="s">
        <v>260</v>
      </c>
      <c r="G81" s="64">
        <v>10000</v>
      </c>
      <c r="H81" s="64">
        <v>8000</v>
      </c>
      <c r="I81" s="78">
        <f t="shared" si="45"/>
        <v>80</v>
      </c>
    </row>
    <row r="82" spans="1:9" ht="31.5" x14ac:dyDescent="0.25">
      <c r="A82" s="18"/>
      <c r="B82" s="18">
        <v>66</v>
      </c>
      <c r="C82" s="18"/>
      <c r="D82" s="18"/>
      <c r="E82" s="18"/>
      <c r="F82" s="21" t="s">
        <v>261</v>
      </c>
      <c r="G82" s="75">
        <f t="shared" ref="G82:H84" si="53">G83</f>
        <v>0</v>
      </c>
      <c r="H82" s="75">
        <f t="shared" si="53"/>
        <v>0</v>
      </c>
      <c r="I82" s="78">
        <v>0</v>
      </c>
    </row>
    <row r="83" spans="1:9" s="3" customFormat="1" x14ac:dyDescent="0.25">
      <c r="A83" s="14"/>
      <c r="B83" s="14"/>
      <c r="C83" s="14">
        <v>661</v>
      </c>
      <c r="D83" s="14"/>
      <c r="E83" s="14"/>
      <c r="F83" s="14" t="s">
        <v>262</v>
      </c>
      <c r="G83" s="71">
        <f t="shared" si="53"/>
        <v>0</v>
      </c>
      <c r="H83" s="71">
        <f t="shared" si="53"/>
        <v>0</v>
      </c>
      <c r="I83" s="78">
        <v>0</v>
      </c>
    </row>
    <row r="84" spans="1:9" x14ac:dyDescent="0.25">
      <c r="A84" s="31"/>
      <c r="B84" s="31"/>
      <c r="C84" s="31"/>
      <c r="D84" s="31">
        <v>6615</v>
      </c>
      <c r="E84" s="31"/>
      <c r="F84" s="31" t="s">
        <v>263</v>
      </c>
      <c r="G84" s="72">
        <f t="shared" si="53"/>
        <v>0</v>
      </c>
      <c r="H84" s="72">
        <f t="shared" si="53"/>
        <v>0</v>
      </c>
      <c r="I84" s="78">
        <v>0</v>
      </c>
    </row>
    <row r="85" spans="1:9" x14ac:dyDescent="0.25">
      <c r="A85" s="7"/>
      <c r="B85" s="7"/>
      <c r="C85" s="7"/>
      <c r="D85" s="7"/>
      <c r="E85" s="7">
        <v>66151</v>
      </c>
      <c r="F85" s="7" t="s">
        <v>263</v>
      </c>
      <c r="G85" s="64">
        <v>0</v>
      </c>
      <c r="H85" s="64">
        <v>0</v>
      </c>
      <c r="I85" s="78">
        <v>0</v>
      </c>
    </row>
    <row r="86" spans="1:9" ht="18.75" x14ac:dyDescent="0.3">
      <c r="A86" s="9">
        <v>7</v>
      </c>
      <c r="B86" s="9"/>
      <c r="C86" s="9"/>
      <c r="D86" s="9"/>
      <c r="E86" s="9"/>
      <c r="F86" s="9" t="s">
        <v>264</v>
      </c>
      <c r="G86" s="65">
        <f>G87</f>
        <v>25000</v>
      </c>
      <c r="H86" s="65">
        <f>H87</f>
        <v>1068</v>
      </c>
      <c r="I86" s="78">
        <f t="shared" si="45"/>
        <v>4.2720000000000002</v>
      </c>
    </row>
    <row r="87" spans="1:9" ht="15.75" x14ac:dyDescent="0.25">
      <c r="A87" s="18"/>
      <c r="B87" s="18">
        <v>71</v>
      </c>
      <c r="C87" s="18"/>
      <c r="D87" s="18"/>
      <c r="E87" s="18"/>
      <c r="F87" s="18" t="s">
        <v>265</v>
      </c>
      <c r="G87" s="75">
        <f t="shared" ref="G87:H88" si="54">G88</f>
        <v>25000</v>
      </c>
      <c r="H87" s="75">
        <f t="shared" si="54"/>
        <v>1068</v>
      </c>
      <c r="I87" s="78">
        <f t="shared" si="45"/>
        <v>4.2720000000000002</v>
      </c>
    </row>
    <row r="88" spans="1:9" s="3" customFormat="1" x14ac:dyDescent="0.25">
      <c r="A88" s="14"/>
      <c r="B88" s="14"/>
      <c r="C88" s="14">
        <v>711</v>
      </c>
      <c r="D88" s="14"/>
      <c r="E88" s="14"/>
      <c r="F88" s="14" t="s">
        <v>266</v>
      </c>
      <c r="G88" s="71">
        <f t="shared" si="54"/>
        <v>25000</v>
      </c>
      <c r="H88" s="71">
        <f t="shared" si="54"/>
        <v>1068</v>
      </c>
      <c r="I88" s="78">
        <f t="shared" si="45"/>
        <v>4.2720000000000002</v>
      </c>
    </row>
    <row r="89" spans="1:9" x14ac:dyDescent="0.25">
      <c r="A89" s="34"/>
      <c r="B89" s="34"/>
      <c r="C89" s="34"/>
      <c r="D89" s="34">
        <v>7111</v>
      </c>
      <c r="E89" s="34"/>
      <c r="F89" s="34" t="s">
        <v>159</v>
      </c>
      <c r="G89" s="77">
        <f t="shared" ref="G89" si="55">G90+G91</f>
        <v>25000</v>
      </c>
      <c r="H89" s="77">
        <f t="shared" ref="H89" si="56">H90+H91</f>
        <v>1068</v>
      </c>
      <c r="I89" s="78">
        <f t="shared" si="45"/>
        <v>4.2720000000000002</v>
      </c>
    </row>
    <row r="90" spans="1:9" x14ac:dyDescent="0.25">
      <c r="A90" s="20"/>
      <c r="B90" s="20"/>
      <c r="C90" s="20"/>
      <c r="D90" s="20"/>
      <c r="E90" s="20">
        <v>71111</v>
      </c>
      <c r="F90" s="7" t="s">
        <v>306</v>
      </c>
      <c r="G90" s="76">
        <v>20000</v>
      </c>
      <c r="H90" s="76">
        <v>0</v>
      </c>
      <c r="I90" s="78">
        <f t="shared" si="45"/>
        <v>0</v>
      </c>
    </row>
    <row r="91" spans="1:9" ht="14.25" customHeight="1" x14ac:dyDescent="0.25">
      <c r="A91" s="7"/>
      <c r="B91" s="7"/>
      <c r="C91" s="7"/>
      <c r="D91" s="7"/>
      <c r="E91" s="7">
        <v>71112</v>
      </c>
      <c r="F91" s="7" t="s">
        <v>160</v>
      </c>
      <c r="G91" s="64">
        <v>5000</v>
      </c>
      <c r="H91" s="64">
        <v>1068</v>
      </c>
      <c r="I91" s="78">
        <f t="shared" si="45"/>
        <v>21.36</v>
      </c>
    </row>
    <row r="92" spans="1:9" ht="18.75" x14ac:dyDescent="0.3">
      <c r="A92" s="9">
        <v>8</v>
      </c>
      <c r="B92" s="9"/>
      <c r="C92" s="9"/>
      <c r="D92" s="9"/>
      <c r="E92" s="9"/>
      <c r="F92" s="9" t="s">
        <v>267</v>
      </c>
      <c r="G92" s="65">
        <v>2706000</v>
      </c>
      <c r="H92" s="65">
        <v>0</v>
      </c>
      <c r="I92" s="78">
        <f t="shared" si="45"/>
        <v>0</v>
      </c>
    </row>
    <row r="93" spans="1:9" s="3" customFormat="1" ht="15.75" x14ac:dyDescent="0.25">
      <c r="A93" s="18"/>
      <c r="B93" s="18">
        <v>83</v>
      </c>
      <c r="C93" s="18"/>
      <c r="D93" s="18"/>
      <c r="E93" s="18"/>
      <c r="F93" s="18" t="s">
        <v>268</v>
      </c>
      <c r="G93" s="75">
        <v>6000</v>
      </c>
      <c r="H93" s="75">
        <v>0</v>
      </c>
      <c r="I93" s="78">
        <f t="shared" si="45"/>
        <v>0</v>
      </c>
    </row>
    <row r="94" spans="1:9" ht="30" x14ac:dyDescent="0.25">
      <c r="A94" s="14"/>
      <c r="B94" s="14"/>
      <c r="C94" s="14">
        <v>832</v>
      </c>
      <c r="D94" s="14"/>
      <c r="E94" s="14"/>
      <c r="F94" s="19" t="s">
        <v>269</v>
      </c>
      <c r="G94" s="71">
        <v>6000</v>
      </c>
      <c r="H94" s="71">
        <v>0</v>
      </c>
      <c r="I94" s="78">
        <f t="shared" si="45"/>
        <v>0</v>
      </c>
    </row>
    <row r="95" spans="1:9" x14ac:dyDescent="0.25">
      <c r="A95" s="31"/>
      <c r="B95" s="31"/>
      <c r="C95" s="31"/>
      <c r="D95" s="31">
        <v>8321</v>
      </c>
      <c r="E95" s="31"/>
      <c r="F95" s="31" t="s">
        <v>270</v>
      </c>
      <c r="G95" s="72">
        <v>6000</v>
      </c>
      <c r="H95" s="72">
        <v>0</v>
      </c>
      <c r="I95" s="78">
        <f t="shared" si="45"/>
        <v>0</v>
      </c>
    </row>
    <row r="96" spans="1:9" x14ac:dyDescent="0.25">
      <c r="A96" s="7"/>
      <c r="B96" s="7"/>
      <c r="C96" s="7"/>
      <c r="D96" s="7"/>
      <c r="E96" s="7">
        <v>83212</v>
      </c>
      <c r="F96" s="7" t="s">
        <v>270</v>
      </c>
      <c r="G96" s="73">
        <v>6000</v>
      </c>
      <c r="H96" s="73">
        <v>0</v>
      </c>
      <c r="I96" s="78">
        <f t="shared" si="45"/>
        <v>0</v>
      </c>
    </row>
    <row r="97" spans="1:9" ht="15.75" x14ac:dyDescent="0.25">
      <c r="A97" s="18"/>
      <c r="B97" s="18">
        <v>84</v>
      </c>
      <c r="C97" s="18"/>
      <c r="D97" s="18"/>
      <c r="E97" s="18"/>
      <c r="F97" s="18" t="s">
        <v>323</v>
      </c>
      <c r="G97" s="75">
        <f t="shared" ref="G97:H99" si="57">G98</f>
        <v>2700000</v>
      </c>
      <c r="H97" s="75">
        <f t="shared" si="57"/>
        <v>0</v>
      </c>
      <c r="I97" s="78">
        <f t="shared" si="45"/>
        <v>0</v>
      </c>
    </row>
    <row r="98" spans="1:9" ht="30" x14ac:dyDescent="0.25">
      <c r="A98" s="14"/>
      <c r="B98" s="14"/>
      <c r="C98" s="14">
        <v>844</v>
      </c>
      <c r="D98" s="14"/>
      <c r="E98" s="14"/>
      <c r="F98" s="19" t="s">
        <v>324</v>
      </c>
      <c r="G98" s="71">
        <f t="shared" si="57"/>
        <v>2700000</v>
      </c>
      <c r="H98" s="71">
        <f t="shared" si="57"/>
        <v>0</v>
      </c>
      <c r="I98" s="78">
        <f t="shared" si="45"/>
        <v>0</v>
      </c>
    </row>
    <row r="99" spans="1:9" x14ac:dyDescent="0.25">
      <c r="A99" s="31"/>
      <c r="B99" s="31"/>
      <c r="C99" s="31"/>
      <c r="D99" s="31">
        <v>8443</v>
      </c>
      <c r="E99" s="31"/>
      <c r="F99" s="31" t="s">
        <v>325</v>
      </c>
      <c r="G99" s="72">
        <f t="shared" si="57"/>
        <v>2700000</v>
      </c>
      <c r="H99" s="72">
        <f t="shared" si="57"/>
        <v>0</v>
      </c>
      <c r="I99" s="78">
        <f t="shared" si="45"/>
        <v>0</v>
      </c>
    </row>
    <row r="100" spans="1:9" ht="30" x14ac:dyDescent="0.25">
      <c r="A100" s="7"/>
      <c r="B100" s="7"/>
      <c r="C100" s="7"/>
      <c r="D100" s="7"/>
      <c r="E100" s="7">
        <v>84431</v>
      </c>
      <c r="F100" s="5" t="s">
        <v>326</v>
      </c>
      <c r="G100" s="73">
        <v>2700000</v>
      </c>
      <c r="H100" s="73">
        <v>0</v>
      </c>
      <c r="I100" s="78">
        <f t="shared" si="45"/>
        <v>0</v>
      </c>
    </row>
    <row r="109" spans="1:9" s="4" customFormat="1" ht="15.75" x14ac:dyDescent="0.25">
      <c r="H109" s="56"/>
    </row>
    <row r="110" spans="1:9" s="3" customFormat="1" x14ac:dyDescent="0.25">
      <c r="H110" s="57"/>
    </row>
    <row r="118" spans="8:8" s="4" customFormat="1" ht="15.75" x14ac:dyDescent="0.25">
      <c r="H118" s="56"/>
    </row>
    <row r="119" spans="8:8" s="3" customFormat="1" x14ac:dyDescent="0.25">
      <c r="H119" s="57"/>
    </row>
    <row r="130" spans="8:8" s="4" customFormat="1" ht="15.75" x14ac:dyDescent="0.25">
      <c r="H130" s="56"/>
    </row>
    <row r="131" spans="8:8" s="3" customFormat="1" x14ac:dyDescent="0.25">
      <c r="H131" s="57"/>
    </row>
    <row r="151" spans="8:8" s="3" customFormat="1" x14ac:dyDescent="0.25">
      <c r="H151" s="57"/>
    </row>
    <row r="154" spans="8:8" s="2" customFormat="1" ht="18.75" x14ac:dyDescent="0.3">
      <c r="H154" s="58"/>
    </row>
    <row r="155" spans="8:8" s="4" customFormat="1" ht="15.75" x14ac:dyDescent="0.25">
      <c r="H155" s="56"/>
    </row>
    <row r="156" spans="8:8" s="3" customFormat="1" x14ac:dyDescent="0.25">
      <c r="H156" s="57"/>
    </row>
    <row r="159" spans="8:8" s="4" customFormat="1" ht="15.75" x14ac:dyDescent="0.25">
      <c r="H159" s="56"/>
    </row>
    <row r="160" spans="8:8" s="3" customFormat="1" x14ac:dyDescent="0.25">
      <c r="H160" s="57"/>
    </row>
    <row r="171" spans="8:8" s="3" customFormat="1" x14ac:dyDescent="0.25">
      <c r="H171" s="57"/>
    </row>
    <row r="181" spans="8:8" s="3" customFormat="1" x14ac:dyDescent="0.25">
      <c r="H181" s="57"/>
    </row>
    <row r="184" spans="8:8" s="3" customFormat="1" x14ac:dyDescent="0.25">
      <c r="H184" s="57"/>
    </row>
    <row r="188" spans="8:8" ht="32.25" customHeight="1" x14ac:dyDescent="0.25"/>
    <row r="189" spans="8:8" s="4" customFormat="1" ht="15.75" x14ac:dyDescent="0.25">
      <c r="H189" s="56"/>
    </row>
    <row r="190" spans="8:8" s="3" customFormat="1" x14ac:dyDescent="0.25">
      <c r="H190" s="57"/>
    </row>
    <row r="218" spans="7:9" x14ac:dyDescent="0.25">
      <c r="G218" s="1"/>
      <c r="I218" s="1"/>
    </row>
    <row r="219" spans="7:9" x14ac:dyDescent="0.25">
      <c r="G219" s="1"/>
      <c r="I219" s="1"/>
    </row>
    <row r="220" spans="7:9" x14ac:dyDescent="0.25">
      <c r="G220" s="1"/>
      <c r="I220" s="1"/>
    </row>
    <row r="221" spans="7:9" x14ac:dyDescent="0.25">
      <c r="G221" s="1"/>
      <c r="I221" s="1"/>
    </row>
    <row r="222" spans="7:9" x14ac:dyDescent="0.25">
      <c r="G222" s="1"/>
      <c r="I222" s="1"/>
    </row>
    <row r="223" spans="7:9" x14ac:dyDescent="0.25">
      <c r="G223" s="1"/>
      <c r="I223" s="1"/>
    </row>
    <row r="224" spans="7:9" x14ac:dyDescent="0.25">
      <c r="G224" s="1"/>
      <c r="I224" s="1"/>
    </row>
    <row r="225" spans="7:9" x14ac:dyDescent="0.25">
      <c r="G225" s="1"/>
      <c r="I225" s="1"/>
    </row>
    <row r="226" spans="7:9" x14ac:dyDescent="0.25">
      <c r="G226" s="1"/>
      <c r="I226" s="1"/>
    </row>
    <row r="227" spans="7:9" x14ac:dyDescent="0.25">
      <c r="G227" s="1"/>
      <c r="I227" s="1"/>
    </row>
    <row r="228" spans="7:9" x14ac:dyDescent="0.25">
      <c r="G228" s="1"/>
      <c r="I228" s="1"/>
    </row>
    <row r="229" spans="7:9" x14ac:dyDescent="0.25">
      <c r="G229" s="1"/>
      <c r="I229" s="1"/>
    </row>
  </sheetData>
  <mergeCells count="2">
    <mergeCell ref="A1:G1"/>
    <mergeCell ref="A2:I2"/>
  </mergeCells>
  <pageMargins left="0.59055118110236204" right="0.39370078740157499" top="0.39370078740157499" bottom="0.39370078740157499" header="0" footer="0"/>
  <pageSetup paperSize="9" scale="8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0"/>
  <sheetViews>
    <sheetView tabSelected="1" zoomScale="110" zoomScaleNormal="110" workbookViewId="0">
      <selection activeCell="O2" sqref="O2:S2"/>
    </sheetView>
  </sheetViews>
  <sheetFormatPr defaultRowHeight="15" x14ac:dyDescent="0.25"/>
  <cols>
    <col min="1" max="1" width="9.140625" customWidth="1"/>
    <col min="3" max="3" width="9.140625" customWidth="1"/>
    <col min="8" max="8" width="10.140625" customWidth="1"/>
    <col min="11" max="11" width="3.85546875" customWidth="1"/>
    <col min="13" max="13" width="13" customWidth="1"/>
    <col min="14" max="14" width="2.28515625" hidden="1" customWidth="1"/>
    <col min="16" max="16" width="10.28515625" customWidth="1"/>
    <col min="17" max="17" width="9.140625" hidden="1" customWidth="1"/>
    <col min="20" max="20" width="1" customWidth="1"/>
  </cols>
  <sheetData>
    <row r="1" spans="1:19" x14ac:dyDescent="0.25">
      <c r="A1" s="113" t="s">
        <v>303</v>
      </c>
      <c r="B1" s="114"/>
      <c r="C1" s="114"/>
      <c r="D1" s="114"/>
      <c r="O1" s="91"/>
      <c r="P1" s="92"/>
      <c r="Q1" s="92"/>
      <c r="R1" s="92"/>
      <c r="S1" s="92"/>
    </row>
    <row r="2" spans="1:19" ht="15.75" x14ac:dyDescent="0.25">
      <c r="A2" s="114"/>
      <c r="B2" s="114"/>
      <c r="C2" s="114"/>
      <c r="D2" s="114"/>
      <c r="O2" s="95"/>
      <c r="P2" s="96"/>
      <c r="Q2" s="96"/>
      <c r="R2" s="96"/>
      <c r="S2" s="96"/>
    </row>
    <row r="3" spans="1:19" x14ac:dyDescent="0.25">
      <c r="A3" s="114"/>
      <c r="B3" s="114"/>
      <c r="C3" s="114"/>
      <c r="D3" s="114"/>
    </row>
    <row r="4" spans="1:19" x14ac:dyDescent="0.25">
      <c r="A4" s="114"/>
      <c r="B4" s="114"/>
      <c r="C4" s="114"/>
      <c r="D4" s="114"/>
    </row>
    <row r="5" spans="1:19" x14ac:dyDescent="0.25">
      <c r="A5" s="114"/>
      <c r="B5" s="114"/>
      <c r="C5" s="114"/>
      <c r="D5" s="114"/>
    </row>
    <row r="17" spans="1:19" ht="21" x14ac:dyDescent="0.35">
      <c r="A17" s="93" t="s">
        <v>332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2"/>
      <c r="P17" s="92"/>
      <c r="Q17" s="92"/>
      <c r="R17" s="92"/>
      <c r="S17" s="92"/>
    </row>
    <row r="18" spans="1:19" ht="21" x14ac:dyDescent="0.35">
      <c r="A18" s="93" t="s">
        <v>333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2"/>
      <c r="P18" s="92"/>
      <c r="Q18" s="92"/>
      <c r="R18" s="92"/>
      <c r="S18" s="92"/>
    </row>
    <row r="19" spans="1:19" ht="21" x14ac:dyDescent="0.35">
      <c r="A19" s="93" t="s">
        <v>334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2"/>
      <c r="P19" s="92"/>
      <c r="Q19" s="92"/>
      <c r="R19" s="92"/>
      <c r="S19" s="92"/>
    </row>
    <row r="37" spans="1:19" ht="18.75" x14ac:dyDescent="0.3">
      <c r="A37" s="94" t="s">
        <v>352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</row>
    <row r="38" spans="1:19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  <row r="40" spans="1:19" x14ac:dyDescent="0.25">
      <c r="A40" s="109" t="s">
        <v>350</v>
      </c>
      <c r="B40" s="109"/>
      <c r="C40" s="109"/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04"/>
      <c r="P40" s="104"/>
      <c r="Q40" s="104"/>
      <c r="R40" s="104"/>
      <c r="S40" s="104"/>
    </row>
    <row r="41" spans="1:19" x14ac:dyDescent="0.25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04"/>
      <c r="P41" s="104"/>
      <c r="Q41" s="104"/>
      <c r="R41" s="104"/>
      <c r="S41" s="104"/>
    </row>
    <row r="42" spans="1:19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04"/>
      <c r="P42" s="104"/>
      <c r="Q42" s="104"/>
      <c r="R42" s="104"/>
      <c r="S42" s="104"/>
    </row>
    <row r="43" spans="1:19" x14ac:dyDescent="0.2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04"/>
      <c r="P43" s="104"/>
      <c r="Q43" s="104"/>
      <c r="R43" s="104"/>
      <c r="S43" s="104"/>
    </row>
    <row r="44" spans="1:19" x14ac:dyDescent="0.25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04"/>
      <c r="P44" s="104"/>
      <c r="Q44" s="104"/>
      <c r="R44" s="104"/>
      <c r="S44" s="104"/>
    </row>
    <row r="45" spans="1:19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0"/>
      <c r="P45" s="60"/>
      <c r="Q45" s="60"/>
      <c r="R45" s="60"/>
      <c r="S45" s="60"/>
    </row>
    <row r="46" spans="1:19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0"/>
      <c r="P46" s="60"/>
      <c r="Q46" s="60"/>
      <c r="R46" s="60"/>
      <c r="S46" s="60"/>
    </row>
    <row r="47" spans="1:19" ht="27" customHeight="1" x14ac:dyDescent="0.25">
      <c r="A47" s="120" t="s">
        <v>346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</row>
    <row r="48" spans="1:19" ht="19.5" customHeight="1" x14ac:dyDescent="0.25">
      <c r="A48" s="121" t="s">
        <v>335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</row>
    <row r="49" spans="1:20" ht="18" customHeight="1" x14ac:dyDescent="0.25">
      <c r="A49" s="121" t="s">
        <v>336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</row>
    <row r="51" spans="1:20" ht="15.75" x14ac:dyDescent="0.25">
      <c r="B51" s="102" t="s">
        <v>286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</row>
    <row r="52" spans="1:20" ht="9" customHeight="1" x14ac:dyDescent="0.25"/>
    <row r="53" spans="1:20" s="82" customFormat="1" x14ac:dyDescent="0.2">
      <c r="B53" s="81" t="s">
        <v>337</v>
      </c>
      <c r="C53" s="81"/>
      <c r="D53" s="81"/>
      <c r="E53" s="81"/>
      <c r="F53" s="81"/>
      <c r="G53" s="81"/>
      <c r="H53" s="81"/>
    </row>
    <row r="54" spans="1:20" ht="11.25" customHeight="1" x14ac:dyDescent="0.25"/>
    <row r="55" spans="1:20" ht="15.75" x14ac:dyDescent="0.25">
      <c r="A55" s="103" t="s">
        <v>343</v>
      </c>
      <c r="B55" s="103"/>
      <c r="C55" s="103"/>
      <c r="D55" s="103"/>
      <c r="E55" s="103"/>
    </row>
    <row r="56" spans="1:20" ht="15.75" x14ac:dyDescent="0.25">
      <c r="E56" s="111" t="s">
        <v>287</v>
      </c>
      <c r="F56" s="111"/>
      <c r="G56" s="111"/>
      <c r="H56" s="111"/>
      <c r="I56" s="111"/>
      <c r="J56" s="111"/>
    </row>
    <row r="58" spans="1:20" ht="34.5" customHeight="1" x14ac:dyDescent="0.25">
      <c r="A58" s="105" t="s">
        <v>288</v>
      </c>
      <c r="B58" s="105"/>
      <c r="C58" s="105" t="s">
        <v>289</v>
      </c>
      <c r="D58" s="105"/>
      <c r="E58" s="105"/>
      <c r="F58" s="105"/>
      <c r="G58" s="105"/>
      <c r="H58" s="105"/>
      <c r="I58" s="105"/>
      <c r="J58" s="105"/>
      <c r="K58" s="105"/>
      <c r="L58" s="105" t="s">
        <v>304</v>
      </c>
      <c r="M58" s="105"/>
      <c r="N58" s="105"/>
      <c r="O58" s="106" t="s">
        <v>338</v>
      </c>
      <c r="P58" s="107"/>
      <c r="Q58" s="108"/>
      <c r="R58" s="105" t="s">
        <v>339</v>
      </c>
      <c r="S58" s="105"/>
      <c r="T58" s="105"/>
    </row>
    <row r="59" spans="1:20" ht="15.75" x14ac:dyDescent="0.25">
      <c r="A59" s="97">
        <v>1</v>
      </c>
      <c r="B59" s="97"/>
      <c r="C59" s="101">
        <v>2</v>
      </c>
      <c r="D59" s="101"/>
      <c r="E59" s="101"/>
      <c r="F59" s="101"/>
      <c r="G59" s="101"/>
      <c r="H59" s="101"/>
      <c r="I59" s="101"/>
      <c r="J59" s="101"/>
      <c r="K59" s="101"/>
      <c r="L59" s="101">
        <v>3</v>
      </c>
      <c r="M59" s="101"/>
      <c r="N59" s="101"/>
      <c r="O59" s="101">
        <v>4</v>
      </c>
      <c r="P59" s="101"/>
      <c r="Q59" s="101"/>
      <c r="R59" s="101">
        <v>5</v>
      </c>
      <c r="S59" s="101"/>
      <c r="T59" s="101"/>
    </row>
    <row r="60" spans="1:20" ht="15.75" x14ac:dyDescent="0.25">
      <c r="A60" s="97" t="s">
        <v>290</v>
      </c>
      <c r="B60" s="97"/>
      <c r="C60" s="101" t="s">
        <v>190</v>
      </c>
      <c r="D60" s="101"/>
      <c r="E60" s="101"/>
      <c r="F60" s="101"/>
      <c r="G60" s="101"/>
      <c r="H60" s="101"/>
      <c r="I60" s="101"/>
      <c r="J60" s="101"/>
      <c r="K60" s="101"/>
      <c r="L60" s="115">
        <v>12750000</v>
      </c>
      <c r="M60" s="115"/>
      <c r="N60" s="115"/>
      <c r="O60" s="98" t="s">
        <v>340</v>
      </c>
      <c r="P60" s="99"/>
      <c r="Q60" s="100"/>
      <c r="R60" s="139">
        <v>77</v>
      </c>
      <c r="S60" s="139"/>
      <c r="T60" s="139"/>
    </row>
    <row r="61" spans="1:20" ht="15.75" x14ac:dyDescent="0.25">
      <c r="A61" s="97" t="s">
        <v>291</v>
      </c>
      <c r="B61" s="97"/>
      <c r="C61" s="119" t="s">
        <v>192</v>
      </c>
      <c r="D61" s="119"/>
      <c r="E61" s="119"/>
      <c r="F61" s="119"/>
      <c r="G61" s="119"/>
      <c r="H61" s="119"/>
      <c r="I61" s="119"/>
      <c r="J61" s="119"/>
      <c r="K61" s="119"/>
      <c r="L61" s="116">
        <v>10019500</v>
      </c>
      <c r="M61" s="117"/>
      <c r="N61" s="118"/>
      <c r="O61" s="98">
        <v>9756511</v>
      </c>
      <c r="P61" s="99"/>
      <c r="Q61" s="100"/>
      <c r="R61" s="133">
        <v>97</v>
      </c>
      <c r="S61" s="134"/>
      <c r="T61" s="135"/>
    </row>
    <row r="62" spans="1:20" ht="15.75" x14ac:dyDescent="0.25">
      <c r="A62" s="97" t="s">
        <v>292</v>
      </c>
      <c r="B62" s="97"/>
      <c r="C62" s="119" t="s">
        <v>264</v>
      </c>
      <c r="D62" s="119"/>
      <c r="E62" s="119"/>
      <c r="F62" s="119"/>
      <c r="G62" s="119"/>
      <c r="H62" s="119"/>
      <c r="I62" s="119"/>
      <c r="J62" s="119"/>
      <c r="K62" s="119"/>
      <c r="L62" s="116">
        <v>25000</v>
      </c>
      <c r="M62" s="117"/>
      <c r="N62" s="118"/>
      <c r="O62" s="98">
        <v>1068</v>
      </c>
      <c r="P62" s="99"/>
      <c r="Q62" s="100"/>
      <c r="R62" s="133">
        <v>4</v>
      </c>
      <c r="S62" s="134"/>
      <c r="T62" s="135"/>
    </row>
    <row r="63" spans="1:20" ht="15.75" x14ac:dyDescent="0.25">
      <c r="A63" s="97" t="s">
        <v>295</v>
      </c>
      <c r="B63" s="97"/>
      <c r="C63" s="119" t="s">
        <v>267</v>
      </c>
      <c r="D63" s="119"/>
      <c r="E63" s="119"/>
      <c r="F63" s="119"/>
      <c r="G63" s="119"/>
      <c r="H63" s="119"/>
      <c r="I63" s="119"/>
      <c r="J63" s="119"/>
      <c r="K63" s="119"/>
      <c r="L63" s="116">
        <v>2706000</v>
      </c>
      <c r="M63" s="117"/>
      <c r="N63" s="118"/>
      <c r="O63" s="98">
        <v>0</v>
      </c>
      <c r="P63" s="99"/>
      <c r="Q63" s="100"/>
      <c r="R63" s="133">
        <v>0</v>
      </c>
      <c r="S63" s="134"/>
      <c r="T63" s="135"/>
    </row>
    <row r="64" spans="1:20" ht="15.75" x14ac:dyDescent="0.25">
      <c r="A64" s="122" t="s">
        <v>294</v>
      </c>
      <c r="B64" s="123"/>
      <c r="C64" s="130" t="s">
        <v>5</v>
      </c>
      <c r="D64" s="131"/>
      <c r="E64" s="131"/>
      <c r="F64" s="131"/>
      <c r="G64" s="131"/>
      <c r="H64" s="131"/>
      <c r="I64" s="131"/>
      <c r="J64" s="131"/>
      <c r="K64" s="132"/>
      <c r="L64" s="116">
        <v>12750000</v>
      </c>
      <c r="M64" s="117"/>
      <c r="N64" s="118"/>
      <c r="O64" s="98">
        <v>9947861</v>
      </c>
      <c r="P64" s="99"/>
      <c r="Q64" s="100"/>
      <c r="R64" s="133">
        <v>78</v>
      </c>
      <c r="S64" s="134"/>
      <c r="T64" s="135"/>
    </row>
    <row r="65" spans="1:20" ht="15.75" x14ac:dyDescent="0.25">
      <c r="A65" s="122" t="s">
        <v>293</v>
      </c>
      <c r="B65" s="123"/>
      <c r="C65" s="124" t="s">
        <v>7</v>
      </c>
      <c r="D65" s="125"/>
      <c r="E65" s="125"/>
      <c r="F65" s="125"/>
      <c r="G65" s="125"/>
      <c r="H65" s="125"/>
      <c r="I65" s="125"/>
      <c r="J65" s="125"/>
      <c r="K65" s="126"/>
      <c r="L65" s="98">
        <v>4995500</v>
      </c>
      <c r="M65" s="99"/>
      <c r="N65" s="100"/>
      <c r="O65" s="98">
        <v>4258156</v>
      </c>
      <c r="P65" s="99"/>
      <c r="Q65" s="100"/>
      <c r="R65" s="136">
        <v>85</v>
      </c>
      <c r="S65" s="137"/>
      <c r="T65" s="138"/>
    </row>
    <row r="66" spans="1:20" ht="15.75" x14ac:dyDescent="0.25">
      <c r="A66" s="122" t="s">
        <v>341</v>
      </c>
      <c r="B66" s="123"/>
      <c r="C66" s="127" t="s">
        <v>156</v>
      </c>
      <c r="D66" s="128"/>
      <c r="E66" s="128"/>
      <c r="F66" s="128"/>
      <c r="G66" s="128"/>
      <c r="H66" s="128"/>
      <c r="I66" s="128"/>
      <c r="J66" s="128"/>
      <c r="K66" s="129"/>
      <c r="L66" s="116">
        <v>7755000</v>
      </c>
      <c r="M66" s="117"/>
      <c r="N66" s="118"/>
      <c r="O66" s="98">
        <v>5689705</v>
      </c>
      <c r="P66" s="99"/>
      <c r="Q66" s="100"/>
      <c r="R66" s="133">
        <v>73</v>
      </c>
      <c r="S66" s="134"/>
      <c r="T66" s="135"/>
    </row>
    <row r="67" spans="1:20" ht="15.75" x14ac:dyDescent="0.25">
      <c r="A67" s="97" t="s">
        <v>296</v>
      </c>
      <c r="B67" s="97"/>
      <c r="C67" s="119" t="s">
        <v>342</v>
      </c>
      <c r="D67" s="119"/>
      <c r="E67" s="119"/>
      <c r="F67" s="119"/>
      <c r="G67" s="119"/>
      <c r="H67" s="119"/>
      <c r="I67" s="119"/>
      <c r="J67" s="119"/>
      <c r="K67" s="119"/>
      <c r="L67" s="115"/>
      <c r="M67" s="115"/>
      <c r="N67" s="115"/>
      <c r="O67" s="140">
        <v>1223105</v>
      </c>
      <c r="P67" s="140"/>
      <c r="Q67" s="140"/>
      <c r="R67" s="139"/>
      <c r="S67" s="139"/>
      <c r="T67" s="139"/>
    </row>
    <row r="68" spans="1:20" x14ac:dyDescent="0.25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</row>
    <row r="70" spans="1:20" ht="30" customHeight="1" x14ac:dyDescent="0.25"/>
  </sheetData>
  <mergeCells count="66">
    <mergeCell ref="R59:T59"/>
    <mergeCell ref="R60:T60"/>
    <mergeCell ref="R61:T61"/>
    <mergeCell ref="R62:T62"/>
    <mergeCell ref="R63:T63"/>
    <mergeCell ref="R65:T65"/>
    <mergeCell ref="R66:T66"/>
    <mergeCell ref="R67:T67"/>
    <mergeCell ref="O66:Q66"/>
    <mergeCell ref="O67:Q67"/>
    <mergeCell ref="L64:N64"/>
    <mergeCell ref="C62:K62"/>
    <mergeCell ref="C63:K63"/>
    <mergeCell ref="C64:K64"/>
    <mergeCell ref="R64:T64"/>
    <mergeCell ref="O61:Q61"/>
    <mergeCell ref="O62:Q62"/>
    <mergeCell ref="O63:Q63"/>
    <mergeCell ref="O64:Q64"/>
    <mergeCell ref="O65:Q65"/>
    <mergeCell ref="C67:K67"/>
    <mergeCell ref="A63:B63"/>
    <mergeCell ref="A64:B64"/>
    <mergeCell ref="A65:B65"/>
    <mergeCell ref="A66:B66"/>
    <mergeCell ref="A67:B67"/>
    <mergeCell ref="C65:K65"/>
    <mergeCell ref="C66:K66"/>
    <mergeCell ref="A68:N68"/>
    <mergeCell ref="A1:D5"/>
    <mergeCell ref="L60:N60"/>
    <mergeCell ref="L61:N61"/>
    <mergeCell ref="L62:N62"/>
    <mergeCell ref="L63:N63"/>
    <mergeCell ref="L65:N65"/>
    <mergeCell ref="L66:N66"/>
    <mergeCell ref="L67:N67"/>
    <mergeCell ref="A62:B62"/>
    <mergeCell ref="C61:K61"/>
    <mergeCell ref="A47:S47"/>
    <mergeCell ref="A61:B61"/>
    <mergeCell ref="C59:K59"/>
    <mergeCell ref="A48:S48"/>
    <mergeCell ref="A49:S49"/>
    <mergeCell ref="B51:S51"/>
    <mergeCell ref="A55:E55"/>
    <mergeCell ref="A38:N38"/>
    <mergeCell ref="L58:N58"/>
    <mergeCell ref="O58:Q58"/>
    <mergeCell ref="A40:S44"/>
    <mergeCell ref="E56:J56"/>
    <mergeCell ref="A58:B58"/>
    <mergeCell ref="C58:K58"/>
    <mergeCell ref="R58:T58"/>
    <mergeCell ref="A59:B59"/>
    <mergeCell ref="A60:B60"/>
    <mergeCell ref="O60:Q60"/>
    <mergeCell ref="L59:N59"/>
    <mergeCell ref="C60:K60"/>
    <mergeCell ref="O59:Q59"/>
    <mergeCell ref="O1:S1"/>
    <mergeCell ref="A17:S17"/>
    <mergeCell ref="A18:S18"/>
    <mergeCell ref="A19:S19"/>
    <mergeCell ref="A37:S37"/>
    <mergeCell ref="O2:S2"/>
  </mergeCells>
  <pageMargins left="0.7" right="0.7" top="0.75" bottom="0.75" header="0.3" footer="0.3"/>
  <pageSetup paperSize="9" scale="83" fitToHeight="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8"/>
  <sheetViews>
    <sheetView workbookViewId="0">
      <selection activeCell="F16" sqref="F16"/>
    </sheetView>
  </sheetViews>
  <sheetFormatPr defaultRowHeight="15" x14ac:dyDescent="0.25"/>
  <sheetData>
    <row r="2" spans="1:14" ht="15.75" x14ac:dyDescent="0.25">
      <c r="A2" s="121" t="s">
        <v>297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5.75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82" customFormat="1" ht="15.75" customHeight="1" x14ac:dyDescent="0.2">
      <c r="A4" s="143" t="s">
        <v>345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15.75" customHeigh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7" spans="1:14" ht="15.75" x14ac:dyDescent="0.25">
      <c r="A7" s="144" t="s">
        <v>347</v>
      </c>
      <c r="B7" s="144"/>
      <c r="C7" s="144"/>
      <c r="D7" s="144"/>
      <c r="E7" s="144"/>
    </row>
    <row r="8" spans="1:14" ht="15.75" x14ac:dyDescent="0.25">
      <c r="A8" s="144" t="s">
        <v>344</v>
      </c>
      <c r="B8" s="144"/>
      <c r="C8" s="144"/>
      <c r="D8" s="144"/>
      <c r="E8" s="144"/>
    </row>
    <row r="10" spans="1:14" ht="15.75" x14ac:dyDescent="0.25">
      <c r="A10" s="144" t="s">
        <v>351</v>
      </c>
      <c r="B10" s="144"/>
      <c r="C10" s="144"/>
      <c r="D10" s="144"/>
      <c r="E10" s="144"/>
    </row>
    <row r="11" spans="1:14" ht="15.75" x14ac:dyDescent="0.25">
      <c r="A11" s="81"/>
      <c r="B11" s="81"/>
      <c r="C11" s="81"/>
      <c r="D11" s="81"/>
      <c r="E11" s="81"/>
    </row>
    <row r="12" spans="1:14" ht="15.75" x14ac:dyDescent="0.25">
      <c r="A12" s="81"/>
      <c r="B12" s="81"/>
      <c r="C12" s="81"/>
      <c r="D12" s="81"/>
      <c r="E12" s="81"/>
    </row>
    <row r="13" spans="1:14" ht="15" customHeight="1" x14ac:dyDescent="0.25">
      <c r="I13" s="80"/>
      <c r="J13" s="142" t="s">
        <v>348</v>
      </c>
      <c r="K13" s="142"/>
      <c r="L13" s="142"/>
      <c r="M13" s="142"/>
    </row>
    <row r="14" spans="1:14" ht="15" customHeight="1" x14ac:dyDescent="0.25">
      <c r="I14" s="80"/>
      <c r="J14" s="142"/>
      <c r="K14" s="142"/>
      <c r="L14" s="142"/>
      <c r="M14" s="142"/>
    </row>
    <row r="15" spans="1:14" x14ac:dyDescent="0.25">
      <c r="I15" s="80"/>
      <c r="J15" s="80"/>
      <c r="K15" s="80"/>
      <c r="L15" s="80"/>
      <c r="M15" s="80"/>
    </row>
    <row r="17" spans="10:13" x14ac:dyDescent="0.25">
      <c r="J17" s="83"/>
      <c r="K17" s="83"/>
      <c r="L17" s="83"/>
      <c r="M17" s="83"/>
    </row>
    <row r="18" spans="10:13" ht="15.75" x14ac:dyDescent="0.25">
      <c r="J18" s="141" t="s">
        <v>349</v>
      </c>
      <c r="K18" s="141"/>
      <c r="L18" s="141"/>
      <c r="M18" s="141"/>
    </row>
  </sheetData>
  <mergeCells count="7">
    <mergeCell ref="J18:M18"/>
    <mergeCell ref="J13:M14"/>
    <mergeCell ref="A4:N5"/>
    <mergeCell ref="A2:N2"/>
    <mergeCell ref="A7:E7"/>
    <mergeCell ref="A8:E8"/>
    <mergeCell ref="A10:E10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Rashodi</vt:lpstr>
      <vt:lpstr>Prihodi</vt:lpstr>
      <vt:lpstr>Naslovna stranica</vt:lpstr>
      <vt:lpstr>Zadnja stranica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Opcina</cp:lastModifiedBy>
  <cp:lastPrinted>2020-05-05T09:43:10Z</cp:lastPrinted>
  <dcterms:created xsi:type="dcterms:W3CDTF">2017-08-16T11:10:12Z</dcterms:created>
  <dcterms:modified xsi:type="dcterms:W3CDTF">2020-05-12T06:22:14Z</dcterms:modified>
</cp:coreProperties>
</file>