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2. sjednica\KONAČNO ZA VIJEĆE\"/>
    </mc:Choice>
  </mc:AlternateContent>
  <xr:revisionPtr revIDLastSave="0" documentId="13_ncr:1_{FC142279-5A8A-4A24-A7CD-BB730833C4C3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Naslovna stranica" sheetId="3" r:id="rId1"/>
    <sheet name="Prihodi" sheetId="4" r:id="rId2"/>
    <sheet name="Rashodi" sheetId="1" r:id="rId3"/>
    <sheet name="Zadnja stranica" sheetId="5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5" i="1" l="1"/>
  <c r="I99" i="4"/>
  <c r="H99" i="4" s="1"/>
  <c r="I97" i="4"/>
  <c r="I96" i="4" s="1"/>
  <c r="H96" i="4" s="1"/>
  <c r="H97" i="4"/>
  <c r="H98" i="4"/>
  <c r="H15" i="1"/>
  <c r="I206" i="1" l="1"/>
  <c r="H208" i="1"/>
  <c r="G230" i="1"/>
  <c r="G229" i="1" s="1"/>
  <c r="G228" i="1" s="1"/>
  <c r="G226" i="1"/>
  <c r="G225" i="1" s="1"/>
  <c r="G224" i="1" s="1"/>
  <c r="G223" i="1" s="1"/>
  <c r="G221" i="1"/>
  <c r="G220" i="1" s="1"/>
  <c r="G219" i="1" s="1"/>
  <c r="G217" i="1"/>
  <c r="G215" i="1"/>
  <c r="G213" i="1"/>
  <c r="G210" i="1"/>
  <c r="G209" i="1" s="1"/>
  <c r="G206" i="1"/>
  <c r="G204" i="1"/>
  <c r="G202" i="1"/>
  <c r="G199" i="1"/>
  <c r="G192" i="1"/>
  <c r="G189" i="1" s="1"/>
  <c r="G186" i="1"/>
  <c r="G184" i="1" s="1"/>
  <c r="G182" i="1"/>
  <c r="G178" i="1"/>
  <c r="G177" i="1" s="1"/>
  <c r="G175" i="1"/>
  <c r="G174" i="1" s="1"/>
  <c r="G170" i="1"/>
  <c r="G169" i="1" s="1"/>
  <c r="G159" i="1"/>
  <c r="G157" i="1" s="1"/>
  <c r="G152" i="1" s="1"/>
  <c r="G151" i="1" s="1"/>
  <c r="G146" i="1"/>
  <c r="G144" i="1" s="1"/>
  <c r="G141" i="1"/>
  <c r="G139" i="1" s="1"/>
  <c r="G135" i="1"/>
  <c r="G134" i="1" s="1"/>
  <c r="G133" i="1" s="1"/>
  <c r="G128" i="1"/>
  <c r="G127" i="1" s="1"/>
  <c r="G124" i="1"/>
  <c r="G121" i="1"/>
  <c r="G120" i="1" s="1"/>
  <c r="G115" i="1"/>
  <c r="G111" i="1"/>
  <c r="G109" i="1"/>
  <c r="G106" i="1"/>
  <c r="G103" i="1"/>
  <c r="G102" i="1"/>
  <c r="G99" i="1"/>
  <c r="G97" i="1"/>
  <c r="G92" i="1"/>
  <c r="G87" i="1"/>
  <c r="G85" i="1"/>
  <c r="G79" i="1"/>
  <c r="G75" i="1" s="1"/>
  <c r="G70" i="1"/>
  <c r="G66" i="1"/>
  <c r="G62" i="1" s="1"/>
  <c r="G58" i="1"/>
  <c r="G55" i="1"/>
  <c r="G52" i="1"/>
  <c r="G48" i="1"/>
  <c r="G45" i="1" s="1"/>
  <c r="G39" i="1"/>
  <c r="G37" i="1"/>
  <c r="G32" i="1"/>
  <c r="G29" i="1"/>
  <c r="G27" i="1"/>
  <c r="G25" i="1"/>
  <c r="G23" i="1"/>
  <c r="G19" i="1"/>
  <c r="G18" i="1" s="1"/>
  <c r="G11" i="1"/>
  <c r="G10" i="1" s="1"/>
  <c r="G8" i="1"/>
  <c r="G7" i="1" s="1"/>
  <c r="I8" i="4"/>
  <c r="I7" i="4" s="1"/>
  <c r="I11" i="4"/>
  <c r="I13" i="4"/>
  <c r="I16" i="4"/>
  <c r="I18" i="4"/>
  <c r="I22" i="4"/>
  <c r="I25" i="4"/>
  <c r="I28" i="4"/>
  <c r="I31" i="4"/>
  <c r="I34" i="4"/>
  <c r="I33" i="4" s="1"/>
  <c r="I38" i="4"/>
  <c r="I40" i="4"/>
  <c r="I42" i="4"/>
  <c r="I46" i="4"/>
  <c r="I45" i="4" s="1"/>
  <c r="I49" i="4"/>
  <c r="I57" i="4"/>
  <c r="I54" i="4" s="1"/>
  <c r="I60" i="4"/>
  <c r="I64" i="4"/>
  <c r="I63" i="4" s="1"/>
  <c r="I67" i="4"/>
  <c r="I70" i="4"/>
  <c r="I72" i="4"/>
  <c r="I75" i="4"/>
  <c r="I74" i="4" s="1"/>
  <c r="I81" i="4"/>
  <c r="I83" i="4"/>
  <c r="I85" i="4"/>
  <c r="I90" i="4"/>
  <c r="I89" i="4" s="1"/>
  <c r="I88" i="4" s="1"/>
  <c r="I94" i="4"/>
  <c r="I93" i="4" s="1"/>
  <c r="I92" i="4" s="1"/>
  <c r="I106" i="4"/>
  <c r="I105" i="4" s="1"/>
  <c r="I104" i="4" s="1"/>
  <c r="I103" i="4" s="1"/>
  <c r="G106" i="4"/>
  <c r="G105" i="4" s="1"/>
  <c r="G104" i="4" s="1"/>
  <c r="G103" i="4" s="1"/>
  <c r="G94" i="4"/>
  <c r="G93" i="4" s="1"/>
  <c r="G92" i="4" s="1"/>
  <c r="G90" i="4"/>
  <c r="G89" i="4" s="1"/>
  <c r="G88" i="4" s="1"/>
  <c r="G85" i="4"/>
  <c r="G83" i="4"/>
  <c r="G81" i="4"/>
  <c r="G75" i="4"/>
  <c r="G74" i="4" s="1"/>
  <c r="G72" i="4"/>
  <c r="G70" i="4"/>
  <c r="G67" i="4"/>
  <c r="G64" i="4"/>
  <c r="G63" i="4" s="1"/>
  <c r="G60" i="4"/>
  <c r="G57" i="4"/>
  <c r="G54" i="4" s="1"/>
  <c r="G49" i="4"/>
  <c r="G46" i="4"/>
  <c r="G45" i="4" s="1"/>
  <c r="G42" i="4"/>
  <c r="G40" i="4"/>
  <c r="G38" i="4"/>
  <c r="G34" i="4"/>
  <c r="G33" i="4" s="1"/>
  <c r="G31" i="4"/>
  <c r="G28" i="4"/>
  <c r="G25" i="4"/>
  <c r="G22" i="4"/>
  <c r="G18" i="4"/>
  <c r="G16" i="4"/>
  <c r="G13" i="4"/>
  <c r="G11" i="4"/>
  <c r="G8" i="4"/>
  <c r="G7" i="4" s="1"/>
  <c r="G198" i="1" l="1"/>
  <c r="G31" i="1"/>
  <c r="I10" i="4"/>
  <c r="G6" i="1"/>
  <c r="G22" i="1"/>
  <c r="I27" i="4"/>
  <c r="G15" i="4"/>
  <c r="G21" i="4"/>
  <c r="G20" i="4" s="1"/>
  <c r="G80" i="4"/>
  <c r="I37" i="4"/>
  <c r="I80" i="4"/>
  <c r="G87" i="4"/>
  <c r="G10" i="4"/>
  <c r="G27" i="4"/>
  <c r="G37" i="4"/>
  <c r="I66" i="4"/>
  <c r="I62" i="4" s="1"/>
  <c r="I15" i="4"/>
  <c r="I21" i="4"/>
  <c r="G138" i="1"/>
  <c r="G137" i="1" s="1"/>
  <c r="G181" i="1"/>
  <c r="G57" i="1"/>
  <c r="G21" i="1" s="1"/>
  <c r="G123" i="1"/>
  <c r="G119" i="1" s="1"/>
  <c r="G150" i="1"/>
  <c r="G173" i="1"/>
  <c r="G212" i="1"/>
  <c r="I44" i="4"/>
  <c r="I6" i="4"/>
  <c r="I87" i="4"/>
  <c r="G44" i="4"/>
  <c r="G66" i="4"/>
  <c r="O57" i="3"/>
  <c r="O55" i="3"/>
  <c r="O54" i="3"/>
  <c r="O53" i="3"/>
  <c r="O52" i="3"/>
  <c r="G5" i="1" l="1"/>
  <c r="I20" i="4"/>
  <c r="G36" i="4"/>
  <c r="G6" i="4"/>
  <c r="G5" i="4" s="1"/>
  <c r="G4" i="4" s="1"/>
  <c r="G62" i="4"/>
  <c r="I36" i="4"/>
  <c r="G180" i="1"/>
  <c r="G172" i="1" s="1"/>
  <c r="G4" i="1" s="1"/>
  <c r="I135" i="1"/>
  <c r="I134" i="1" s="1"/>
  <c r="I133" i="1" s="1"/>
  <c r="H136" i="1"/>
  <c r="H106" i="4"/>
  <c r="H107" i="4"/>
  <c r="I5" i="4" l="1"/>
  <c r="I4" i="4" s="1"/>
  <c r="H95" i="4"/>
  <c r="H91" i="4"/>
  <c r="H86" i="4"/>
  <c r="H84" i="4"/>
  <c r="H82" i="4"/>
  <c r="H79" i="4"/>
  <c r="H78" i="4"/>
  <c r="H77" i="4"/>
  <c r="H76" i="4"/>
  <c r="H73" i="4"/>
  <c r="H71" i="4"/>
  <c r="H69" i="4"/>
  <c r="H68" i="4"/>
  <c r="H65" i="4"/>
  <c r="H61" i="4"/>
  <c r="H59" i="4"/>
  <c r="H58" i="4"/>
  <c r="H56" i="4"/>
  <c r="H55" i="4"/>
  <c r="H53" i="4"/>
  <c r="H52" i="4"/>
  <c r="H51" i="4"/>
  <c r="H50" i="4"/>
  <c r="H48" i="4"/>
  <c r="H47" i="4"/>
  <c r="H43" i="4"/>
  <c r="H41" i="4"/>
  <c r="H39" i="4"/>
  <c r="H35" i="4"/>
  <c r="H32" i="4"/>
  <c r="H30" i="4"/>
  <c r="H29" i="4"/>
  <c r="H26" i="4"/>
  <c r="H24" i="4"/>
  <c r="H23" i="4"/>
  <c r="H19" i="4"/>
  <c r="H17" i="4"/>
  <c r="H14" i="4"/>
  <c r="H12" i="4"/>
  <c r="H9" i="4"/>
  <c r="H63" i="4" l="1"/>
  <c r="H103" i="4"/>
  <c r="H105" i="4"/>
  <c r="H104" i="4"/>
  <c r="I230" i="1"/>
  <c r="I229" i="1" s="1"/>
  <c r="I228" i="1" s="1"/>
  <c r="I226" i="1"/>
  <c r="I225" i="1" s="1"/>
  <c r="I221" i="1"/>
  <c r="I220" i="1" s="1"/>
  <c r="I217" i="1"/>
  <c r="I215" i="1"/>
  <c r="I213" i="1"/>
  <c r="I210" i="1"/>
  <c r="I209" i="1" s="1"/>
  <c r="H209" i="1" s="1"/>
  <c r="I204" i="1"/>
  <c r="I202" i="1"/>
  <c r="I199" i="1"/>
  <c r="I192" i="1"/>
  <c r="I189" i="1" s="1"/>
  <c r="I182" i="1"/>
  <c r="I178" i="1"/>
  <c r="I177" i="1" s="1"/>
  <c r="I175" i="1"/>
  <c r="I174" i="1" s="1"/>
  <c r="I170" i="1"/>
  <c r="I169" i="1" s="1"/>
  <c r="I124" i="1"/>
  <c r="I121" i="1"/>
  <c r="I120" i="1" s="1"/>
  <c r="I115" i="1"/>
  <c r="I111" i="1"/>
  <c r="I109" i="1"/>
  <c r="I106" i="1"/>
  <c r="I103" i="1"/>
  <c r="I99" i="1"/>
  <c r="I97" i="1"/>
  <c r="I92" i="1"/>
  <c r="I87" i="1"/>
  <c r="I85" i="1"/>
  <c r="I70" i="1"/>
  <c r="I58" i="1"/>
  <c r="I55" i="1"/>
  <c r="I52" i="1"/>
  <c r="I39" i="1"/>
  <c r="I37" i="1"/>
  <c r="H231" i="1"/>
  <c r="H227" i="1"/>
  <c r="H222" i="1"/>
  <c r="H218" i="1"/>
  <c r="H216" i="1"/>
  <c r="H214" i="1"/>
  <c r="H211" i="1"/>
  <c r="H207" i="1"/>
  <c r="H205" i="1"/>
  <c r="H203" i="1"/>
  <c r="H201" i="1"/>
  <c r="H200" i="1"/>
  <c r="H197" i="1"/>
  <c r="H196" i="1"/>
  <c r="H195" i="1"/>
  <c r="H194" i="1"/>
  <c r="H193" i="1"/>
  <c r="H191" i="1"/>
  <c r="H190" i="1"/>
  <c r="H188" i="1"/>
  <c r="H187" i="1"/>
  <c r="H185" i="1"/>
  <c r="H183" i="1"/>
  <c r="H179" i="1"/>
  <c r="H176" i="1"/>
  <c r="H171" i="1"/>
  <c r="H168" i="1"/>
  <c r="H167" i="1"/>
  <c r="H165" i="1"/>
  <c r="H164" i="1"/>
  <c r="H163" i="1"/>
  <c r="H162" i="1"/>
  <c r="H161" i="1"/>
  <c r="H160" i="1"/>
  <c r="H158" i="1"/>
  <c r="H156" i="1"/>
  <c r="H155" i="1"/>
  <c r="H154" i="1"/>
  <c r="H153" i="1"/>
  <c r="H149" i="1"/>
  <c r="H148" i="1"/>
  <c r="H147" i="1"/>
  <c r="H145" i="1"/>
  <c r="H143" i="1"/>
  <c r="H142" i="1"/>
  <c r="H140" i="1"/>
  <c r="H132" i="1"/>
  <c r="H131" i="1"/>
  <c r="H130" i="1"/>
  <c r="H129" i="1"/>
  <c r="H126" i="1"/>
  <c r="H125" i="1"/>
  <c r="H122" i="1"/>
  <c r="H118" i="1"/>
  <c r="H116" i="1"/>
  <c r="H114" i="1"/>
  <c r="H113" i="1"/>
  <c r="H112" i="1"/>
  <c r="H110" i="1"/>
  <c r="H108" i="1"/>
  <c r="H107" i="1"/>
  <c r="H105" i="1"/>
  <c r="H104" i="1"/>
  <c r="H101" i="1"/>
  <c r="H100" i="1"/>
  <c r="H98" i="1"/>
  <c r="H96" i="1"/>
  <c r="H94" i="1"/>
  <c r="H93" i="1"/>
  <c r="H91" i="1"/>
  <c r="H90" i="1"/>
  <c r="H89" i="1"/>
  <c r="H88" i="1"/>
  <c r="H86" i="1"/>
  <c r="H84" i="1"/>
  <c r="H83" i="1"/>
  <c r="H82" i="1"/>
  <c r="H81" i="1"/>
  <c r="H80" i="1"/>
  <c r="H78" i="1"/>
  <c r="H77" i="1"/>
  <c r="H76" i="1"/>
  <c r="H74" i="1"/>
  <c r="H73" i="1"/>
  <c r="H72" i="1"/>
  <c r="H71" i="1"/>
  <c r="H69" i="1"/>
  <c r="H68" i="1"/>
  <c r="H67" i="1"/>
  <c r="H65" i="1"/>
  <c r="H64" i="1"/>
  <c r="H63" i="1"/>
  <c r="H61" i="1"/>
  <c r="H60" i="1"/>
  <c r="H59" i="1"/>
  <c r="H56" i="1"/>
  <c r="H54" i="1"/>
  <c r="H53" i="1"/>
  <c r="H51" i="1"/>
  <c r="H50" i="1"/>
  <c r="H49" i="1"/>
  <c r="H47" i="1"/>
  <c r="H46" i="1"/>
  <c r="H44" i="1"/>
  <c r="H43" i="1"/>
  <c r="H41" i="1"/>
  <c r="H40" i="1"/>
  <c r="H38" i="1"/>
  <c r="H36" i="1"/>
  <c r="H35" i="1"/>
  <c r="H34" i="1"/>
  <c r="H33" i="1"/>
  <c r="H30" i="1"/>
  <c r="H28" i="1"/>
  <c r="H26" i="1"/>
  <c r="H24" i="1"/>
  <c r="H20" i="1"/>
  <c r="H17" i="1"/>
  <c r="H14" i="1"/>
  <c r="H13" i="1"/>
  <c r="H12" i="1"/>
  <c r="H9" i="1"/>
  <c r="I32" i="1"/>
  <c r="I29" i="1"/>
  <c r="I27" i="1"/>
  <c r="I25" i="1"/>
  <c r="I23" i="1"/>
  <c r="I19" i="1"/>
  <c r="I18" i="1" s="1"/>
  <c r="I8" i="1"/>
  <c r="I7" i="1" s="1"/>
  <c r="I186" i="1"/>
  <c r="I184" i="1" s="1"/>
  <c r="I159" i="1"/>
  <c r="I146" i="1"/>
  <c r="I141" i="1"/>
  <c r="I139" i="1" s="1"/>
  <c r="I128" i="1"/>
  <c r="I127" i="1" s="1"/>
  <c r="I79" i="1"/>
  <c r="I75" i="1" s="1"/>
  <c r="I66" i="1"/>
  <c r="I48" i="1"/>
  <c r="I45" i="1" s="1"/>
  <c r="I11" i="1"/>
  <c r="I173" i="1" l="1"/>
  <c r="I10" i="1"/>
  <c r="H11" i="1"/>
  <c r="H210" i="1"/>
  <c r="I102" i="1"/>
  <c r="I212" i="1"/>
  <c r="I123" i="1"/>
  <c r="I119" i="1" s="1"/>
  <c r="I181" i="1"/>
  <c r="I224" i="1"/>
  <c r="I31" i="1"/>
  <c r="I219" i="1"/>
  <c r="I157" i="1"/>
  <c r="I6" i="1"/>
  <c r="I62" i="1"/>
  <c r="I144" i="1"/>
  <c r="I198" i="1"/>
  <c r="I22" i="1"/>
  <c r="H94" i="4"/>
  <c r="H92" i="4" l="1"/>
  <c r="H93" i="4"/>
  <c r="I152" i="1"/>
  <c r="I57" i="1"/>
  <c r="I223" i="1"/>
  <c r="I180" i="1"/>
  <c r="I138" i="1"/>
  <c r="H11" i="4"/>
  <c r="I137" i="1" l="1"/>
  <c r="I172" i="1"/>
  <c r="I151" i="1"/>
  <c r="I21" i="1"/>
  <c r="H192" i="1"/>
  <c r="H37" i="1"/>
  <c r="H213" i="1"/>
  <c r="H182" i="1"/>
  <c r="H146" i="1"/>
  <c r="H128" i="1"/>
  <c r="H58" i="1"/>
  <c r="H85" i="1"/>
  <c r="H111" i="1"/>
  <c r="H99" i="1"/>
  <c r="H33" i="4" l="1"/>
  <c r="H34" i="4"/>
  <c r="H75" i="1"/>
  <c r="H79" i="1"/>
  <c r="H230" i="1"/>
  <c r="H184" i="1"/>
  <c r="H186" i="1"/>
  <c r="I150" i="1"/>
  <c r="I5" i="1" s="1"/>
  <c r="H120" i="1"/>
  <c r="H121" i="1"/>
  <c r="H29" i="1"/>
  <c r="H49" i="4"/>
  <c r="H28" i="4"/>
  <c r="H16" i="4"/>
  <c r="H18" i="4"/>
  <c r="H22" i="4"/>
  <c r="H25" i="4"/>
  <c r="H31" i="4"/>
  <c r="H38" i="4"/>
  <c r="H40" i="4"/>
  <c r="H42" i="4"/>
  <c r="H60" i="4"/>
  <c r="H64" i="4"/>
  <c r="H67" i="4"/>
  <c r="H70" i="4"/>
  <c r="H72" i="4"/>
  <c r="H81" i="4"/>
  <c r="H83" i="4"/>
  <c r="H85" i="4"/>
  <c r="H90" i="4"/>
  <c r="H217" i="1"/>
  <c r="H215" i="1"/>
  <c r="H206" i="1"/>
  <c r="H204" i="1"/>
  <c r="H202" i="1"/>
  <c r="H199" i="1"/>
  <c r="H144" i="1"/>
  <c r="H124" i="1"/>
  <c r="H109" i="1"/>
  <c r="H106" i="1"/>
  <c r="H103" i="1"/>
  <c r="H97" i="1"/>
  <c r="H92" i="1"/>
  <c r="H87" i="1"/>
  <c r="H70" i="1"/>
  <c r="H55" i="1"/>
  <c r="H52" i="1"/>
  <c r="H32" i="1"/>
  <c r="H27" i="1"/>
  <c r="H25" i="1"/>
  <c r="H23" i="1"/>
  <c r="H74" i="4" l="1"/>
  <c r="H75" i="4"/>
  <c r="H54" i="4"/>
  <c r="H57" i="4"/>
  <c r="H7" i="4"/>
  <c r="H8" i="4"/>
  <c r="H45" i="4"/>
  <c r="H46" i="4"/>
  <c r="H10" i="4"/>
  <c r="H13" i="4"/>
  <c r="H7" i="1"/>
  <c r="H8" i="1"/>
  <c r="H18" i="1"/>
  <c r="H19" i="1"/>
  <c r="H115" i="1"/>
  <c r="H117" i="1"/>
  <c r="H139" i="1"/>
  <c r="H141" i="1"/>
  <c r="H169" i="1"/>
  <c r="H170" i="1"/>
  <c r="H177" i="1"/>
  <c r="H178" i="1"/>
  <c r="H226" i="1"/>
  <c r="H39" i="1"/>
  <c r="H42" i="1"/>
  <c r="I4" i="1"/>
  <c r="H16" i="1"/>
  <c r="H10" i="1"/>
  <c r="H45" i="1"/>
  <c r="H48" i="1"/>
  <c r="H174" i="1"/>
  <c r="H175" i="1"/>
  <c r="H159" i="1"/>
  <c r="H62" i="1"/>
  <c r="H66" i="1"/>
  <c r="H220" i="1"/>
  <c r="H221" i="1"/>
  <c r="H181" i="1"/>
  <c r="H189" i="1"/>
  <c r="H228" i="1"/>
  <c r="H229" i="1"/>
  <c r="H198" i="1"/>
  <c r="H212" i="1"/>
  <c r="H22" i="1"/>
  <c r="H27" i="4"/>
  <c r="H127" i="1"/>
  <c r="H89" i="4"/>
  <c r="H80" i="4"/>
  <c r="H44" i="4"/>
  <c r="H37" i="4"/>
  <c r="H21" i="4"/>
  <c r="H15" i="4"/>
  <c r="H66" i="4" l="1"/>
  <c r="H138" i="1"/>
  <c r="H31" i="1"/>
  <c r="H219" i="1"/>
  <c r="H57" i="1"/>
  <c r="H225" i="1"/>
  <c r="H102" i="1"/>
  <c r="H173" i="1"/>
  <c r="H157" i="1"/>
  <c r="H20" i="4"/>
  <c r="H6" i="1"/>
  <c r="H6" i="4"/>
  <c r="H62" i="4"/>
  <c r="H36" i="4"/>
  <c r="H87" i="4" l="1"/>
  <c r="H88" i="4"/>
  <c r="H137" i="1"/>
  <c r="H21" i="1"/>
  <c r="H172" i="1"/>
  <c r="H180" i="1"/>
  <c r="H152" i="1"/>
  <c r="H223" i="1"/>
  <c r="H224" i="1"/>
  <c r="H119" i="1"/>
  <c r="H123" i="1"/>
  <c r="H5" i="4"/>
  <c r="H135" i="1" l="1"/>
  <c r="H151" i="1"/>
  <c r="H4" i="4"/>
  <c r="H133" i="1" l="1"/>
  <c r="H134" i="1"/>
  <c r="H150" i="1"/>
  <c r="H4" i="1" l="1"/>
  <c r="H5" i="1"/>
  <c r="O51" i="3"/>
</calcChain>
</file>

<file path=xl/sharedStrings.xml><?xml version="1.0" encoding="utf-8"?>
<sst xmlns="http://schemas.openxmlformats.org/spreadsheetml/2006/main" count="443" uniqueCount="376">
  <si>
    <t>Raz-red</t>
  </si>
  <si>
    <t>Sku-pina</t>
  </si>
  <si>
    <t>Pod-skupina</t>
  </si>
  <si>
    <t>Odje-ljak</t>
  </si>
  <si>
    <t>Osnovni Račun</t>
  </si>
  <si>
    <t>RASHODI</t>
  </si>
  <si>
    <t>RASHODI POSLOVANJA</t>
  </si>
  <si>
    <t>RASHODI ZA ZAPOSLENE</t>
  </si>
  <si>
    <t>Plaće (bruto)</t>
  </si>
  <si>
    <t>Plaće za redovan rad</t>
  </si>
  <si>
    <t>Plaće za zaposlene</t>
  </si>
  <si>
    <t>Ostali rashodi za zaposlene</t>
  </si>
  <si>
    <t>Nagrade</t>
  </si>
  <si>
    <t>Darovi</t>
  </si>
  <si>
    <t>Naknade za bolest, invalidnost, smrtni slučaj</t>
  </si>
  <si>
    <t>Regres za godišnji odmor</t>
  </si>
  <si>
    <t>Ostali nenavedeni rashodi za zaposlene</t>
  </si>
  <si>
    <t>"1</t>
  </si>
  <si>
    <t>Nagrada za Božić - Božićnica</t>
  </si>
  <si>
    <t>Doprinosi na plaće</t>
  </si>
  <si>
    <t>Doprinosi za zdravstveno osiguranje</t>
  </si>
  <si>
    <t>MATERIJALNI RASHODI</t>
  </si>
  <si>
    <t>Naknade troškova zaposlenima</t>
  </si>
  <si>
    <t>Službena putovanja</t>
  </si>
  <si>
    <t>Dnevnice za službeni put u zemlji</t>
  </si>
  <si>
    <t>Naknade za prijevoz za rad na terenu i odvojeni život</t>
  </si>
  <si>
    <t>Naknada za prijevoz na posao i s posla</t>
  </si>
  <si>
    <t>Stručno usavršavanje zaposlenika</t>
  </si>
  <si>
    <t>Tečajevi, savjetovanja, simpoziji</t>
  </si>
  <si>
    <t>Rashodi za materijal i energiju</t>
  </si>
  <si>
    <t>Uredski materijal (obrasci, papir, olovke i dr.)</t>
  </si>
  <si>
    <t xml:space="preserve">Uredski materijal i ostali materijalni rashodi </t>
  </si>
  <si>
    <t>Literatura (publikacije, časopisi, glasila, knjige i dr.)</t>
  </si>
  <si>
    <t>Materijal i sredstva za čišćenje i održavanje i higijenu</t>
  </si>
  <si>
    <t>Ostali materijal za potrebe redovnog poslovanja</t>
  </si>
  <si>
    <t>Energija</t>
  </si>
  <si>
    <t>Električna energija</t>
  </si>
  <si>
    <t>Motorni benzin i diesel gorivo</t>
  </si>
  <si>
    <t>Ostali materijal za proizvodnju energije</t>
  </si>
  <si>
    <t>"2</t>
  </si>
  <si>
    <t>lož ulje</t>
  </si>
  <si>
    <t>javna rasvjeta</t>
  </si>
  <si>
    <t>Materijal i dijelovi za tekuće i investicijsko održavanje</t>
  </si>
  <si>
    <t>Materijal i dijelovi za tekuće i investicijsko održavanje građev. Objekata</t>
  </si>
  <si>
    <t>Materijal i dijelovi za tekuće i investicijsko održavanje postrojenja i opreme</t>
  </si>
  <si>
    <t>Ostali materijal i dijelovi za tekuće i investicijsko održavanje</t>
  </si>
  <si>
    <t>"3</t>
  </si>
  <si>
    <t>Materijal i sredstva za održavanje javnih površina</t>
  </si>
  <si>
    <t>Materijal i dijelovi za održavanje prijevoznih sredstava i radnih strojeva</t>
  </si>
  <si>
    <t>Materijal za održavanje općinskih cesta</t>
  </si>
  <si>
    <t>Sitni inventar i auto gume</t>
  </si>
  <si>
    <t xml:space="preserve">Sitni inventar </t>
  </si>
  <si>
    <t>Auto gume</t>
  </si>
  <si>
    <t>Službena, radna i zaštitna odjeća i obuća</t>
  </si>
  <si>
    <t>Rashodi za usluge</t>
  </si>
  <si>
    <t>Usluge telefona, pošte i prijevoza</t>
  </si>
  <si>
    <t>Usluge telefona, telefaxa, mobitela, interneta</t>
  </si>
  <si>
    <t>Poštarina (pisma, tiskanice i dr.)</t>
  </si>
  <si>
    <t>Usluge tekućeg i investicijskog održavanja</t>
  </si>
  <si>
    <t>Usluge tekućeg i investicijskog održavanja građevinskih objekata</t>
  </si>
  <si>
    <t>Usluge tekućeg i investicijskog održavanja postrojenja i opreme</t>
  </si>
  <si>
    <t>Usluge tekućeg i investicijskog održavanja prijevoznih sredstava i radnih strojeva</t>
  </si>
  <si>
    <t>Ostale usluge tekućeg i investicijskog održavanja</t>
  </si>
  <si>
    <t>Usluge za tekuće i investicijsko održavanje općinskih cesta</t>
  </si>
  <si>
    <t>Usluge za tekuće i investicijsko održavanje javne rasvjete</t>
  </si>
  <si>
    <t>Usluge održavanja javnih površina</t>
  </si>
  <si>
    <t>Usluge promidžbe i informiranja</t>
  </si>
  <si>
    <t>Elektronski mediji</t>
  </si>
  <si>
    <t>Tisak (Oglasi i natječaji)</t>
  </si>
  <si>
    <t>Promidžbeni materijal (kalendari, reklame, film)</t>
  </si>
  <si>
    <t>Ostale usluge promidžbe i informiranja (održavanje web stranice)</t>
  </si>
  <si>
    <t>Komunalne usluge</t>
  </si>
  <si>
    <t>Deratizacija i dezinsekcija</t>
  </si>
  <si>
    <t>Dimnjačarske i ekološke usluge</t>
  </si>
  <si>
    <t>Ostale komunalne usluge</t>
  </si>
  <si>
    <t>"4</t>
  </si>
  <si>
    <t>Naknada za korištenje voda</t>
  </si>
  <si>
    <t>Naknada za zaštitu voda</t>
  </si>
  <si>
    <t>Usluge čišćenja snijega</t>
  </si>
  <si>
    <t>Naknada za korištenje cestovnog pojasa</t>
  </si>
  <si>
    <t>Zdravstvene i veterinarske usluge</t>
  </si>
  <si>
    <t>Obvezni preventivni i zdravstveni pregledi zaposlenika</t>
  </si>
  <si>
    <t>Vetrinarske i poljoprivredne usluge</t>
  </si>
  <si>
    <t>Labaratorijske usluge (ispitivanje vode)</t>
  </si>
  <si>
    <t>Ostale zdravstvene i veterinarske usluge (zbrinjavanje napuštenih domaćih životinja)</t>
  </si>
  <si>
    <t>Intelektualne i osobne usluge</t>
  </si>
  <si>
    <t>Ugovori o djelu</t>
  </si>
  <si>
    <t>Usluge odvjetnika i pravnog savjetovanja i javnih bilježnika</t>
  </si>
  <si>
    <t>Geodetsko katastarske usluge</t>
  </si>
  <si>
    <t>Ostale intelektualne usluge</t>
  </si>
  <si>
    <t>Računalne usluge</t>
  </si>
  <si>
    <t>Ostale računalne usluge</t>
  </si>
  <si>
    <t>Ostale usluge</t>
  </si>
  <si>
    <t>Usluge pri registraciji prijevoznih sredstava</t>
  </si>
  <si>
    <t>Ostali nespomenuti rashodi poslovanja</t>
  </si>
  <si>
    <t>Naknade za rad predstavničkih i izvršnih tijela povjerenstava i sl.</t>
  </si>
  <si>
    <t>Naknade članovima predstavničkih i izvršnih tijela</t>
  </si>
  <si>
    <t>Naknada članovima povjerenstva</t>
  </si>
  <si>
    <t>Premije osiguranja</t>
  </si>
  <si>
    <t>Premije osiguranja prijevoznih sredstava</t>
  </si>
  <si>
    <t>Premije osiguranja ostale imovine</t>
  </si>
  <si>
    <t>Reprezentacija</t>
  </si>
  <si>
    <t>Pristojbe i naknade</t>
  </si>
  <si>
    <t>Sudske pristojbe</t>
  </si>
  <si>
    <t>Ostale pristojbe i naknade</t>
  </si>
  <si>
    <t>Ostali nepsomenuti rashodi poslovanja</t>
  </si>
  <si>
    <t>Rashodi protokola (vijenci, cvijeće, svijeće i sl.)</t>
  </si>
  <si>
    <t>Obilježavanje Dana Općine i drugih prigodnih datuma</t>
  </si>
  <si>
    <t>FINANCIJSKI RASHODI</t>
  </si>
  <si>
    <t>Ostali financijski rashodi</t>
  </si>
  <si>
    <t>Bankarske usluge i usluge platnog prometa</t>
  </si>
  <si>
    <t>Usluge banaka</t>
  </si>
  <si>
    <t>Ostali nespomenuti financijski rashodi</t>
  </si>
  <si>
    <t>Ostali nepsomenuti financijski rashodi</t>
  </si>
  <si>
    <t>Povrat sredstava</t>
  </si>
  <si>
    <t>Članarina udruga općina</t>
  </si>
  <si>
    <t>NAKNADA GRAĐANIMA I KUĆANSTVIMA IZ PRORAČUNA</t>
  </si>
  <si>
    <t>Ostale naknade građanima i kućanstvima iz proračuna</t>
  </si>
  <si>
    <t>Naknade građanima i kućanstvima u novcu</t>
  </si>
  <si>
    <t>Oprema za novorođenčad</t>
  </si>
  <si>
    <t>Ostale naknade iz proračuna u novcu (socijalni program)</t>
  </si>
  <si>
    <t>Pomoć obiteljima u nabavci ogrijeva</t>
  </si>
  <si>
    <t>Ostale naknade (pogreb, tr. jednokratna novčana naknada)</t>
  </si>
  <si>
    <t>Naknade građanima i kućanstvima u naravi</t>
  </si>
  <si>
    <t>Sufinanciranje cijene prijevoza</t>
  </si>
  <si>
    <t>Ostale naknade iz proračuna</t>
  </si>
  <si>
    <t>Sufinanciranje poljoprivredne proizvodnje</t>
  </si>
  <si>
    <t>Sufinanciranje smještaja djece u vrtiću i dr.</t>
  </si>
  <si>
    <t>OSTALI RASHODI</t>
  </si>
  <si>
    <t>Tekuće donacije</t>
  </si>
  <si>
    <t>Tekuće donacije u novcu</t>
  </si>
  <si>
    <t>2.1.</t>
  </si>
  <si>
    <t>2.2.</t>
  </si>
  <si>
    <t>2.3.</t>
  </si>
  <si>
    <t>2.4.</t>
  </si>
  <si>
    <t>2.5.</t>
  </si>
  <si>
    <t>2.6.</t>
  </si>
  <si>
    <t>Donacije školstvu</t>
  </si>
  <si>
    <t>Donacije udrugama građana</t>
  </si>
  <si>
    <t>Cetin 1527</t>
  </si>
  <si>
    <t>LD Kuna</t>
  </si>
  <si>
    <t>DVD Cetingrad - redovno financiranje</t>
  </si>
  <si>
    <t>DVD Cetingrad - naknada vatrogascima za gašenje požara</t>
  </si>
  <si>
    <t>Crveni križ Slunj</t>
  </si>
  <si>
    <t>KUD Cetingradska tamburica</t>
  </si>
  <si>
    <t>UHBDR Slunj</t>
  </si>
  <si>
    <t>GSS Karlovac</t>
  </si>
  <si>
    <t>PD Crvene stijene</t>
  </si>
  <si>
    <t>2.9.</t>
  </si>
  <si>
    <t>2.10.</t>
  </si>
  <si>
    <t>Kazne, penali, naknada štete</t>
  </si>
  <si>
    <t>Naknada štete pravnim i fizičkim osobama</t>
  </si>
  <si>
    <t>Ostale naknade štete pravnim i fizičkim osobama</t>
  </si>
  <si>
    <t>RASHODI ZA NABAVKU NEFINANCIJSKE IMOVINE</t>
  </si>
  <si>
    <t>RASHODI ZA NABAVKU NE PROIZVEDENE DUGOTRAJNE IMOVINE</t>
  </si>
  <si>
    <t>Materijalna imovina - prirodna bogatstva</t>
  </si>
  <si>
    <t>Zemljište</t>
  </si>
  <si>
    <t>Građevinsko zemljište</t>
  </si>
  <si>
    <t>RASHODI ZA NABAVKU PROIZVEDENE I DUGOTRAJNE IMOVINE</t>
  </si>
  <si>
    <t>Građevinski objekti</t>
  </si>
  <si>
    <t>Ceste, željeznice i ostali prometni objekti</t>
  </si>
  <si>
    <t>Ostali građevinski objekti</t>
  </si>
  <si>
    <t>Plinovod, vodovod, kanalizacija</t>
  </si>
  <si>
    <t>Postrojenja i oprema</t>
  </si>
  <si>
    <t>Uredska oprema i namještaj</t>
  </si>
  <si>
    <t>Računala i računalna oprema</t>
  </si>
  <si>
    <t>Uredski namještaj</t>
  </si>
  <si>
    <t>Komunikacijska oprema</t>
  </si>
  <si>
    <t>Telefoni i ostali komunikacijski uređaji</t>
  </si>
  <si>
    <t>Oprema za održavanje i zaštitu</t>
  </si>
  <si>
    <t>Oprema za grijanje, ventilaciju i hlađenje</t>
  </si>
  <si>
    <t>Uređaji, strojevi i oprema za ostale namjene</t>
  </si>
  <si>
    <t>Nematerijalna proizvedena imovina</t>
  </si>
  <si>
    <t>Umjetnička literarna i znanstvena djela</t>
  </si>
  <si>
    <t>Dokumenti prostronog uređenja (prostorni planovi i ostalo)</t>
  </si>
  <si>
    <t>Ostala nematerijalna proizvedena imovina</t>
  </si>
  <si>
    <t>Rashodi za dodatna ulaganja u nefinancijsku imovinu</t>
  </si>
  <si>
    <t>Dodatna ulaganja na građevinskim objektima</t>
  </si>
  <si>
    <t>Članak 2.</t>
  </si>
  <si>
    <t>Tekuće donacije vjerskim zajednicama</t>
  </si>
  <si>
    <t>Tekuće donacije nacionalnim zajednicama i manjinama</t>
  </si>
  <si>
    <t>Tekuće donacije političkim strankama</t>
  </si>
  <si>
    <t>Tekuće donacije športskim društvima</t>
  </si>
  <si>
    <t>Ostale tekuće donacije</t>
  </si>
  <si>
    <t>PRIHODI I PRIMICI</t>
  </si>
  <si>
    <t>UKUPNO 6+7+8</t>
  </si>
  <si>
    <t>PRIHODI POSLOVANJA</t>
  </si>
  <si>
    <t>PRIHODI OD POREZA</t>
  </si>
  <si>
    <t>Porez i prirez na dohodak</t>
  </si>
  <si>
    <t>Porez i prirez na dohodak od nesamostalnog rada</t>
  </si>
  <si>
    <t>Porez i prirez na dohodak od nesamostalnog rada i drugih samostalnih djelatnosti</t>
  </si>
  <si>
    <t>Porez na imovinu</t>
  </si>
  <si>
    <t>Povremeni porezi na imovinu</t>
  </si>
  <si>
    <t>Porez na promet nekretninama</t>
  </si>
  <si>
    <t>Porezi na robu i usluge</t>
  </si>
  <si>
    <t>Porezi na promet (potrošnju)</t>
  </si>
  <si>
    <t>Porez na potrošnju</t>
  </si>
  <si>
    <t>Porezi na korištenje dobara ili izvođenje aktivnosti</t>
  </si>
  <si>
    <t>Porez na tvrtku odnosno naziv tvrtke</t>
  </si>
  <si>
    <t>POMOĆI IZ IZNOZEMSTVA I OD SUBJEKATA UNUTAR OPĆEG PRORAČUNA</t>
  </si>
  <si>
    <t>Pomoć proračunu iz drugih proračuna</t>
  </si>
  <si>
    <t>Tekuće pomoći proračunu iz drugih proračuna</t>
  </si>
  <si>
    <t>Tekuće pomoći iz državnog proračuna</t>
  </si>
  <si>
    <t>Tekuće pomoći iz županijskog proračuna</t>
  </si>
  <si>
    <t>Kapitalne pomoći proračunu iz drugih proračuna</t>
  </si>
  <si>
    <t>Kapitalne pomoći iz županijskog proračuna</t>
  </si>
  <si>
    <t>Pomoći od izvanproračunskih korisnika</t>
  </si>
  <si>
    <t>Tekuće pomoći od izvanproračunskih korisnika</t>
  </si>
  <si>
    <t>Tekuće pomoći od ostalih izvan proračunskih korisnika državnog proračuna</t>
  </si>
  <si>
    <t>Kapitalne pomoći od izvanproračunskih korisnika</t>
  </si>
  <si>
    <t>Kapitalne pomoći od ostalih izvanproračunskih korisnika državnog proračuna</t>
  </si>
  <si>
    <t>PRIHODI OD IMOVINE</t>
  </si>
  <si>
    <t>Prihodi od financijske imovine</t>
  </si>
  <si>
    <t>Kamate na oročena sredstva i depozite po viđenju</t>
  </si>
  <si>
    <t>Kamate na depozite po viđenju</t>
  </si>
  <si>
    <t>Prihodi od zateznih kamata</t>
  </si>
  <si>
    <t>Zatezne kamate iz obveznih odnosa i drugo</t>
  </si>
  <si>
    <t>Ostali prihodi od financijske imovine</t>
  </si>
  <si>
    <t>Prihodi od nefinancijske imovine</t>
  </si>
  <si>
    <t>Naknada za koncesije</t>
  </si>
  <si>
    <t>Naknada za ostale koncesije</t>
  </si>
  <si>
    <t>Naknada za koncesiju za dimnjačarske poslove</t>
  </si>
  <si>
    <t>Prihodi od zakupa i iznajmljivanja imovine</t>
  </si>
  <si>
    <t>Prihodi od zakupa poljoprivrednog zemljišta</t>
  </si>
  <si>
    <t>Prihodi od zakupa poslovnih objekata</t>
  </si>
  <si>
    <t>Ostali prihodi od iznajmljivanja i zakupa imovine - javne površine</t>
  </si>
  <si>
    <t>Naknada za korištenje nefinancijske imovine</t>
  </si>
  <si>
    <t>Naknada za korištenje i eksploataciju mineralnih sirovina</t>
  </si>
  <si>
    <t>Spomenička renta</t>
  </si>
  <si>
    <t>Ostale naknade za korištenje nefinancijske imovine</t>
  </si>
  <si>
    <t>Naknada za iskop. količ. ne energetskih mineralnih sirovina</t>
  </si>
  <si>
    <t>Naknada za korištenje javnih površina (HT - i dr.)</t>
  </si>
  <si>
    <t>Ostali prihodi od nefinancijske imovine</t>
  </si>
  <si>
    <t>PRIHODI OD UPRAVNIH I ADM. PRISTOJBI I PRISTOJBI PO POSEBNIM PROPISIMA I NAKNADA</t>
  </si>
  <si>
    <t>Upravne i administrativne pristojbe</t>
  </si>
  <si>
    <t>Ostale upravne pristojbe i naknade</t>
  </si>
  <si>
    <t>Prihodi od prodaje državnih biljega</t>
  </si>
  <si>
    <t>Prihodi po posebnim propisima</t>
  </si>
  <si>
    <t>Prihodi vodnog gospodarstva</t>
  </si>
  <si>
    <t>Vodni doprinos</t>
  </si>
  <si>
    <t>Ostali prihodi vodnog gosp. (5% usluge naplate vode)</t>
  </si>
  <si>
    <t>Doprinosi za šume</t>
  </si>
  <si>
    <t>Doprinos za šume</t>
  </si>
  <si>
    <t>Mjesni samodoprinos</t>
  </si>
  <si>
    <t>Ostali nespomenuti prihodi</t>
  </si>
  <si>
    <t>Ostali nespomenuti prihodi po posebnim propisima</t>
  </si>
  <si>
    <t>Prihodi od naplate potrošnje vode</t>
  </si>
  <si>
    <t>Prihodi od naplate usluge centralnog grijanja</t>
  </si>
  <si>
    <t>Prihodi od prenamjene poljoprivrednog u građevinsko zemljište</t>
  </si>
  <si>
    <t>Naknada za zadržavanje nezakonito izgrađenih zgrada</t>
  </si>
  <si>
    <t>Komunalni doprinosi i naknade</t>
  </si>
  <si>
    <t>Komunalni doprinosi</t>
  </si>
  <si>
    <t>Komunalne naknade</t>
  </si>
  <si>
    <t>Naknade za priključak</t>
  </si>
  <si>
    <t>Naknada za priključak</t>
  </si>
  <si>
    <t>PRIHODI OD PRODAJE NEFINANCIJSKE IMOVINE</t>
  </si>
  <si>
    <t>PRIHODI OD PRODAJE NEPROIZVEDENE DUGOTRAJNE IMOVINE</t>
  </si>
  <si>
    <t>Prihodi od prodaje materijalne imovine prirodnih bogatstava</t>
  </si>
  <si>
    <t>Dionice i udjeli u glavnici trgovačkih društava u javnom sektoru</t>
  </si>
  <si>
    <t>Članarina LAG</t>
  </si>
  <si>
    <t>Javna rasvjeta</t>
  </si>
  <si>
    <t>Tekuće pomoći od HZZ-a</t>
  </si>
  <si>
    <t>Prihodi od iznajmljivanja stambenih objekata</t>
  </si>
  <si>
    <t>Uređaji (oprema u komunalnom gospodarstvu)</t>
  </si>
  <si>
    <t>Ostale naknade troškova zaposlenima</t>
  </si>
  <si>
    <t>Naknada za korištenje privatnog automobila u službene svrhe</t>
  </si>
  <si>
    <t>2.16.</t>
  </si>
  <si>
    <t>Nematerijalna imovina</t>
  </si>
  <si>
    <t>Ostala prava</t>
  </si>
  <si>
    <t xml:space="preserve">Ulaganja u tuđoj imovini radi prava korištenja </t>
  </si>
  <si>
    <t>Zgrada vlastitog komunalnog pogona i DVD-a</t>
  </si>
  <si>
    <t>IZDACI ZA DIONICE I UDJELE U GLAVNICI</t>
  </si>
  <si>
    <t>Dionice i udjeli u glavni trgovačkih društava u javnom sektoru</t>
  </si>
  <si>
    <t>IZDACI ZA FINANCIJSKU IMOVINU I OTPLATE ZAJMOVA</t>
  </si>
  <si>
    <t>Hrvatski dom</t>
  </si>
  <si>
    <t>Naknada za zbrinjavanje komunalnog otpada</t>
  </si>
  <si>
    <t>"8</t>
  </si>
  <si>
    <t>I OPĆI DIO</t>
  </si>
  <si>
    <t>Članak 1.</t>
  </si>
  <si>
    <t xml:space="preserve">RAČUN PRIHODA I RASHODA </t>
  </si>
  <si>
    <t xml:space="preserve"> - iznos u kunama -</t>
  </si>
  <si>
    <t>Br. računa</t>
  </si>
  <si>
    <t>VRSTA PRIHODA I RASHODA</t>
  </si>
  <si>
    <t>A)</t>
  </si>
  <si>
    <t>RAČUN PRIHODA I RASHODA</t>
  </si>
  <si>
    <t>6.</t>
  </si>
  <si>
    <t>7.</t>
  </si>
  <si>
    <t>3.</t>
  </si>
  <si>
    <t xml:space="preserve">4. </t>
  </si>
  <si>
    <t>5.</t>
  </si>
  <si>
    <t>B)</t>
  </si>
  <si>
    <t>RASPOLOŽIVA SREDSTVA IZ PRETHODNIH GODINA (VIŠAK PRIHODA I REZERVI)</t>
  </si>
  <si>
    <t>9.</t>
  </si>
  <si>
    <t>VLASTITI IZVORI</t>
  </si>
  <si>
    <t>VIŠAK / MANJAK + NETO ZADUŽIVANJA / FINANCIRANJA + RASPOLOŽIVA SREDSTVA  IZ PRETHODNIH GODINA</t>
  </si>
  <si>
    <t xml:space="preserve"> PRORAČUN OPĆINE CETINGRAD</t>
  </si>
  <si>
    <t xml:space="preserve">Članak 3. </t>
  </si>
  <si>
    <t>Porezi na imovinu</t>
  </si>
  <si>
    <t>Prijevozna sredstva</t>
  </si>
  <si>
    <t>Odlagalište "Glavica"</t>
  </si>
  <si>
    <t>Ostala nematerijalna proizvedena imovina (dokumentacije, elaborati i dr.)</t>
  </si>
  <si>
    <t>Groblje Cetingrad - projekt LAG</t>
  </si>
  <si>
    <t>Iznošenje i odvoz smeća</t>
  </si>
  <si>
    <t>"5</t>
  </si>
  <si>
    <t>Ostale nespomenute usluge - 1% državni proračun</t>
  </si>
  <si>
    <t>Plaćanje poticajne naknade (FZOEU)</t>
  </si>
  <si>
    <t xml:space="preserve">Usluge platnog prometa </t>
  </si>
  <si>
    <t>Zakupnine i najamnine</t>
  </si>
  <si>
    <t>Ostale zakupnine i najamnine</t>
  </si>
  <si>
    <t>IZDACI ZA OTPLATU GLAVNICE PRIMLJENIH KREDITA I ZAJMOVA</t>
  </si>
  <si>
    <t>Kamate za primljene kredite i zajmove</t>
  </si>
  <si>
    <t>Kamate za primljene kredite i zajmove od kreditnih i ostalih financijskih institucija u javnom sektoru</t>
  </si>
  <si>
    <t>Kamate za primljene kredite od kreditnih institucija u javnom sektoru</t>
  </si>
  <si>
    <t>Ostale usluge (WIFI4EU)</t>
  </si>
  <si>
    <t>Naknada obrade kredita</t>
  </si>
  <si>
    <t>Troškovi sufinanciranja odvoza komunalnog otpada kućanstvima</t>
  </si>
  <si>
    <t>Stambeni objekti</t>
  </si>
  <si>
    <t>Ostali stambeni objekti</t>
  </si>
  <si>
    <t>Ulaganja u računalne programe</t>
  </si>
  <si>
    <t>Materijal i sirovine</t>
  </si>
  <si>
    <t>Ostali materijal i sirovine (spremnici otpad)</t>
  </si>
  <si>
    <t>"6</t>
  </si>
  <si>
    <t>"7</t>
  </si>
  <si>
    <t>Nogostup</t>
  </si>
  <si>
    <t>Poučno-pješačka staza</t>
  </si>
  <si>
    <t xml:space="preserve">Ostali slični prometni objekti </t>
  </si>
  <si>
    <t>"9</t>
  </si>
  <si>
    <t>Mrtvačnica i proširenje groblja</t>
  </si>
  <si>
    <t>Osobni autmobili</t>
  </si>
  <si>
    <t>Pomoći temeljm prijenosa EU sredstava</t>
  </si>
  <si>
    <t>Kapitalne pomoći temeljem prijenosa EU sredstava</t>
  </si>
  <si>
    <t>Kapitalne pomoći iz državnog proračuna temeljem prijenosa EU sredstava</t>
  </si>
  <si>
    <t>Porez na korištenje javnih površina</t>
  </si>
  <si>
    <t>Prihodi i rashodi te primici i izdaci po ekonomskoj klasifikaciji u Računu prihoda i rashoda i Računu financiranja za 2020. godinu raspoređuju se kako slijedi:</t>
  </si>
  <si>
    <t>ZA 2020. GODINU</t>
  </si>
  <si>
    <t>PRIHODI OD PRODAJE PROIZVEDENE DUGOTRAJNE IMOVINE</t>
  </si>
  <si>
    <t>Prihodi od prodaje građevinskih objekata</t>
  </si>
  <si>
    <t>Otplata glavnice primljenih kredita i zajmova od kreditnih i ostalih financijskih institucija izvan javnog sektora</t>
  </si>
  <si>
    <t>Otplata glavnice primljenih kredita od tuzemnih kreditnih institucija izvan javnog sektora</t>
  </si>
  <si>
    <t>Otplata glavnice primljenih kredita od tuzemnih kreditnih institucija izvan javnog sektora - kratkoročnih</t>
  </si>
  <si>
    <t>Izmjene i dopune proračuna za 2020. godinu sadrže:</t>
  </si>
  <si>
    <t>POVEĆANJE/SMANJENJE</t>
  </si>
  <si>
    <t>URBROJ: 2133-07/20-01</t>
  </si>
  <si>
    <t xml:space="preserve">                                               Milan Capan</t>
  </si>
  <si>
    <t>Predsjednik Općinskog vijeća</t>
  </si>
  <si>
    <t>POVEĆANJE / SMANJENJE</t>
  </si>
  <si>
    <t>UKUPNI RASHODI I IZDACI (3+4+5) JEDINSTVENI UPRAVNI ODJEL, OPĆINSKO VIJEĆE</t>
  </si>
  <si>
    <t>REZULTAT POSLOVANJA</t>
  </si>
  <si>
    <t>Višak/manjak prihoda</t>
  </si>
  <si>
    <t>Višak prihoda</t>
  </si>
  <si>
    <t>Višak prihoda poslovanja</t>
  </si>
  <si>
    <t>POMOĆI DANE U INOZEMSTVO I UNUTAR OPĆEG PRORAČUNA</t>
  </si>
  <si>
    <t>Pomoći unutar općeg proračuna</t>
  </si>
  <si>
    <t>Tekuće pomoći unutar općeg proračuna</t>
  </si>
  <si>
    <t>Tekuće pomoći županijskim proračunima</t>
  </si>
  <si>
    <t>Rashodi proračuna za 2020. godinu raspoređuju se po nositeljima, korisnicima i bližim namjenama u posebnom dijelu Proračuna kako slijedi:</t>
  </si>
  <si>
    <t>II. IZMJENE I DOPUNE</t>
  </si>
  <si>
    <t>II. izmjene i dopune proračuna Općine Cetingrad za 2020. godinu</t>
  </si>
  <si>
    <t>PLAN ZA 2020.      (I. rebalans)</t>
  </si>
  <si>
    <t>NOVI PLAN    (II. rebalans)</t>
  </si>
  <si>
    <t>PLAN ZA 2020.          (I. rebalans)</t>
  </si>
  <si>
    <t>NOVI PLAN ZA 2020.    (II. rebalans)</t>
  </si>
  <si>
    <t>PLAN ZA 2020.             (I. rebalans)</t>
  </si>
  <si>
    <t>NOVI PLAN ZA 2020.       (II. rebalans)</t>
  </si>
  <si>
    <t>Oprema (oprema za vrtić)</t>
  </si>
  <si>
    <t>Prihodi od prodaje prijevoznih sredstava</t>
  </si>
  <si>
    <t>Prijevozna sredstva u cestovnom prometu</t>
  </si>
  <si>
    <t>Osobni automobili</t>
  </si>
  <si>
    <t>Kamioni</t>
  </si>
  <si>
    <t>Prihodi od porodaje postrojenja i opreme</t>
  </si>
  <si>
    <t>Oprema</t>
  </si>
  <si>
    <t>KLASA:  400-08/20-01/03</t>
  </si>
  <si>
    <t>Cetingrad, 20.07.2020. godine</t>
  </si>
  <si>
    <t xml:space="preserve">       Na temelju članka 39. Zakona o proračunu ("Narodne novine" br. 87/08, 136/12 i 15/15), članka 32. Statuta Općine Cetingrad ("Glasnik Karlovačke županije" br. 09/13 i 51/19- pročišćeni tekst) Općinsko vijeće Općine Cetingrad na 32. sjednici održanoj 20.07.2020. godine usvaja</t>
  </si>
  <si>
    <t>Izmjene i dopune proračuna Općine Cetingrad za 2020. godinu objavit će se u "Glasniku Karlovačke županije", a stupaju na snagu osmog dana od dana objave u "Glasniku Karlovačke županije".</t>
  </si>
  <si>
    <t>Cetingrad,  20.07.2020.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</si>
</sst>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n&quot;;\-#,##0.00\ &quot;kn&quot;"/>
    <numFmt numFmtId="164" formatCode="#,##0.00\ &quot;kn&quot;;[Red]#,##0.00\ &quot;kn&quot;"/>
    <numFmt numFmtId="165" formatCode="#,##0.00\ &quot;kn&quot;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2"/>
      <color rgb="FFFF0000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5"/>
      <color theme="1"/>
      <name val="Tahoma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b/>
      <sz val="12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164" fontId="0" fillId="0" borderId="1" xfId="0" applyNumberForma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0" fontId="5" fillId="0" borderId="1" xfId="0" applyFont="1" applyFill="1" applyBorder="1"/>
    <xf numFmtId="164" fontId="5" fillId="0" borderId="1" xfId="0" applyNumberFormat="1" applyFont="1" applyFill="1" applyBorder="1"/>
    <xf numFmtId="0" fontId="4" fillId="0" borderId="1" xfId="0" applyFont="1" applyFill="1" applyBorder="1"/>
    <xf numFmtId="164" fontId="4" fillId="0" borderId="1" xfId="0" applyNumberFormat="1" applyFont="1" applyFill="1" applyBorder="1"/>
    <xf numFmtId="0" fontId="4" fillId="0" borderId="1" xfId="0" applyFont="1" applyFill="1" applyBorder="1" applyAlignment="1">
      <alignment horizontal="right"/>
    </xf>
    <xf numFmtId="0" fontId="1" fillId="0" borderId="1" xfId="0" applyFont="1" applyFill="1" applyBorder="1"/>
    <xf numFmtId="164" fontId="1" fillId="0" borderId="1" xfId="0" applyNumberFormat="1" applyFont="1" applyFill="1" applyBorder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4" borderId="1" xfId="0" applyFont="1" applyFill="1" applyBorder="1"/>
    <xf numFmtId="164" fontId="5" fillId="4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ont="1" applyFill="1" applyBorder="1"/>
    <xf numFmtId="164" fontId="0" fillId="0" borderId="1" xfId="0" applyNumberFormat="1" applyFont="1" applyFill="1" applyBorder="1"/>
    <xf numFmtId="0" fontId="5" fillId="4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/>
    </xf>
    <xf numFmtId="3" fontId="1" fillId="0" borderId="0" xfId="0" applyNumberFormat="1" applyFont="1"/>
    <xf numFmtId="3" fontId="0" fillId="0" borderId="0" xfId="0" applyNumberFormat="1"/>
    <xf numFmtId="164" fontId="6" fillId="0" borderId="1" xfId="0" applyNumberFormat="1" applyFont="1" applyFill="1" applyBorder="1"/>
    <xf numFmtId="164" fontId="7" fillId="0" borderId="1" xfId="0" applyNumberFormat="1" applyFont="1" applyFill="1" applyBorder="1"/>
    <xf numFmtId="164" fontId="8" fillId="0" borderId="1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164" fontId="0" fillId="5" borderId="1" xfId="0" applyNumberFormat="1" applyFill="1" applyBorder="1"/>
    <xf numFmtId="0" fontId="4" fillId="6" borderId="1" xfId="0" applyFont="1" applyFill="1" applyBorder="1"/>
    <xf numFmtId="164" fontId="4" fillId="6" borderId="1" xfId="0" applyNumberFormat="1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164" fontId="7" fillId="6" borderId="1" xfId="0" applyNumberFormat="1" applyFont="1" applyFill="1" applyBorder="1"/>
    <xf numFmtId="0" fontId="0" fillId="6" borderId="1" xfId="0" applyFill="1" applyBorder="1" applyAlignment="1">
      <alignment horizontal="right"/>
    </xf>
    <xf numFmtId="0" fontId="0" fillId="6" borderId="1" xfId="0" applyFont="1" applyFill="1" applyBorder="1"/>
    <xf numFmtId="164" fontId="0" fillId="6" borderId="1" xfId="0" applyNumberFormat="1" applyFont="1" applyFill="1" applyBorder="1"/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/>
    <xf numFmtId="164" fontId="11" fillId="2" borderId="1" xfId="0" applyNumberFormat="1" applyFont="1" applyFill="1" applyBorder="1"/>
    <xf numFmtId="0" fontId="12" fillId="3" borderId="1" xfId="0" applyFont="1" applyFill="1" applyBorder="1"/>
    <xf numFmtId="164" fontId="12" fillId="3" borderId="1" xfId="0" applyNumberFormat="1" applyFont="1" applyFill="1" applyBorder="1"/>
    <xf numFmtId="0" fontId="12" fillId="0" borderId="1" xfId="0" applyFont="1" applyFill="1" applyBorder="1"/>
    <xf numFmtId="164" fontId="12" fillId="0" borderId="1" xfId="0" applyNumberFormat="1" applyFont="1" applyFill="1" applyBorder="1"/>
    <xf numFmtId="0" fontId="6" fillId="6" borderId="1" xfId="0" applyFont="1" applyFill="1" applyBorder="1"/>
    <xf numFmtId="164" fontId="6" fillId="6" borderId="1" xfId="0" applyNumberFormat="1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8" fillId="0" borderId="1" xfId="0" applyFont="1" applyFill="1" applyBorder="1"/>
    <xf numFmtId="0" fontId="7" fillId="6" borderId="1" xfId="0" applyFont="1" applyFill="1" applyBorder="1"/>
    <xf numFmtId="0" fontId="7" fillId="0" borderId="1" xfId="0" applyFont="1" applyFill="1" applyBorder="1" applyAlignment="1">
      <alignment horizontal="right"/>
    </xf>
    <xf numFmtId="0" fontId="8" fillId="6" borderId="1" xfId="0" applyFont="1" applyFill="1" applyBorder="1"/>
    <xf numFmtId="0" fontId="7" fillId="5" borderId="1" xfId="0" applyFont="1" applyFill="1" applyBorder="1"/>
    <xf numFmtId="164" fontId="7" fillId="5" borderId="1" xfId="0" applyNumberFormat="1" applyFont="1" applyFill="1" applyBorder="1"/>
    <xf numFmtId="0" fontId="0" fillId="5" borderId="0" xfId="0" applyFill="1"/>
    <xf numFmtId="0" fontId="4" fillId="0" borderId="0" xfId="0" applyFont="1"/>
    <xf numFmtId="0" fontId="7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12" fillId="5" borderId="1" xfId="0" applyFont="1" applyFill="1" applyBorder="1"/>
    <xf numFmtId="0" fontId="8" fillId="5" borderId="1" xfId="0" applyFont="1" applyFill="1" applyBorder="1"/>
    <xf numFmtId="164" fontId="8" fillId="5" borderId="1" xfId="0" applyNumberFormat="1" applyFont="1" applyFill="1" applyBorder="1"/>
    <xf numFmtId="0" fontId="12" fillId="6" borderId="1" xfId="0" applyFont="1" applyFill="1" applyBorder="1"/>
    <xf numFmtId="0" fontId="7" fillId="0" borderId="3" xfId="0" applyFont="1" applyFill="1" applyBorder="1"/>
    <xf numFmtId="0" fontId="0" fillId="6" borderId="1" xfId="0" applyFill="1" applyBorder="1" applyAlignment="1">
      <alignment wrapText="1"/>
    </xf>
    <xf numFmtId="0" fontId="5" fillId="8" borderId="1" xfId="0" applyFont="1" applyFill="1" applyBorder="1"/>
    <xf numFmtId="164" fontId="5" fillId="8" borderId="1" xfId="0" applyNumberFormat="1" applyFont="1" applyFill="1" applyBorder="1"/>
    <xf numFmtId="0" fontId="0" fillId="0" borderId="0" xfId="0" applyAlignment="1">
      <alignment horizontal="center"/>
    </xf>
    <xf numFmtId="0" fontId="4" fillId="0" borderId="0" xfId="0" applyFont="1" applyAlignment="1"/>
    <xf numFmtId="0" fontId="1" fillId="0" borderId="0" xfId="0" applyFont="1" applyAlignment="1">
      <alignment vertical="center"/>
    </xf>
    <xf numFmtId="0" fontId="15" fillId="0" borderId="0" xfId="0" applyFont="1"/>
    <xf numFmtId="0" fontId="17" fillId="0" borderId="0" xfId="0" applyFont="1"/>
    <xf numFmtId="0" fontId="0" fillId="0" borderId="7" xfId="0" applyBorder="1"/>
    <xf numFmtId="165" fontId="6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/>
    <xf numFmtId="165" fontId="11" fillId="2" borderId="1" xfId="0" applyNumberFormat="1" applyFont="1" applyFill="1" applyBorder="1"/>
    <xf numFmtId="165" fontId="12" fillId="3" borderId="1" xfId="0" applyNumberFormat="1" applyFont="1" applyFill="1" applyBorder="1"/>
    <xf numFmtId="165" fontId="12" fillId="0" borderId="1" xfId="0" applyNumberFormat="1" applyFont="1" applyFill="1" applyBorder="1"/>
    <xf numFmtId="165" fontId="6" fillId="6" borderId="1" xfId="0" applyNumberFormat="1" applyFont="1" applyFill="1" applyBorder="1"/>
    <xf numFmtId="165" fontId="6" fillId="0" borderId="1" xfId="0" applyNumberFormat="1" applyFont="1" applyFill="1" applyBorder="1"/>
    <xf numFmtId="165" fontId="8" fillId="0" borderId="1" xfId="0" applyNumberFormat="1" applyFont="1" applyFill="1" applyBorder="1"/>
    <xf numFmtId="165" fontId="7" fillId="6" borderId="1" xfId="0" applyNumberFormat="1" applyFont="1" applyFill="1" applyBorder="1"/>
    <xf numFmtId="165" fontId="8" fillId="5" borderId="1" xfId="0" applyNumberFormat="1" applyFont="1" applyFill="1" applyBorder="1"/>
    <xf numFmtId="165" fontId="7" fillId="5" borderId="1" xfId="0" applyNumberFormat="1" applyFont="1" applyFill="1" applyBorder="1"/>
    <xf numFmtId="165" fontId="7" fillId="0" borderId="0" xfId="0" applyNumberFormat="1" applyFont="1" applyAlignment="1">
      <alignment horizontal="right"/>
    </xf>
    <xf numFmtId="165" fontId="0" fillId="0" borderId="1" xfId="0" applyNumberFormat="1" applyFill="1" applyBorder="1"/>
    <xf numFmtId="165" fontId="2" fillId="2" borderId="1" xfId="0" applyNumberFormat="1" applyFont="1" applyFill="1" applyBorder="1"/>
    <xf numFmtId="165" fontId="5" fillId="3" borderId="1" xfId="0" applyNumberFormat="1" applyFont="1" applyFill="1" applyBorder="1"/>
    <xf numFmtId="165" fontId="5" fillId="0" borderId="1" xfId="0" applyNumberFormat="1" applyFont="1" applyFill="1" applyBorder="1"/>
    <xf numFmtId="165" fontId="4" fillId="6" borderId="1" xfId="0" applyNumberFormat="1" applyFont="1" applyFill="1" applyBorder="1"/>
    <xf numFmtId="165" fontId="4" fillId="0" borderId="1" xfId="0" applyNumberFormat="1" applyFont="1" applyFill="1" applyBorder="1"/>
    <xf numFmtId="165" fontId="1" fillId="0" borderId="1" xfId="0" applyNumberFormat="1" applyFont="1" applyFill="1" applyBorder="1"/>
    <xf numFmtId="165" fontId="0" fillId="6" borderId="1" xfId="0" applyNumberFormat="1" applyFill="1" applyBorder="1"/>
    <xf numFmtId="165" fontId="0" fillId="5" borderId="1" xfId="0" applyNumberFormat="1" applyFill="1" applyBorder="1"/>
    <xf numFmtId="165" fontId="5" fillId="4" borderId="1" xfId="0" applyNumberFormat="1" applyFont="1" applyFill="1" applyBorder="1"/>
    <xf numFmtId="165" fontId="0" fillId="0" borderId="1" xfId="0" applyNumberFormat="1" applyFont="1" applyFill="1" applyBorder="1"/>
    <xf numFmtId="165" fontId="0" fillId="6" borderId="1" xfId="0" applyNumberFormat="1" applyFont="1" applyFill="1" applyBorder="1"/>
    <xf numFmtId="165" fontId="5" fillId="8" borderId="1" xfId="0" applyNumberFormat="1" applyFont="1" applyFill="1" applyBorder="1"/>
    <xf numFmtId="165" fontId="8" fillId="3" borderId="0" xfId="0" applyNumberFormat="1" applyFont="1" applyFill="1"/>
    <xf numFmtId="0" fontId="17" fillId="0" borderId="0" xfId="0" applyFont="1" applyAlignment="1">
      <alignment horizontal="center"/>
    </xf>
    <xf numFmtId="0" fontId="9" fillId="0" borderId="0" xfId="0" applyFont="1" applyAlignment="1"/>
    <xf numFmtId="0" fontId="2" fillId="0" borderId="0" xfId="0" applyFont="1" applyAlignment="1"/>
    <xf numFmtId="0" fontId="2" fillId="0" borderId="0" xfId="0" applyFont="1" applyFill="1" applyBorder="1" applyAlignment="1"/>
    <xf numFmtId="0" fontId="21" fillId="0" borderId="0" xfId="0" applyNumberFormat="1" applyFont="1" applyAlignment="1">
      <alignment horizontal="right" vertical="top" wrapText="1"/>
    </xf>
    <xf numFmtId="0" fontId="16" fillId="0" borderId="0" xfId="0" applyNumberFormat="1" applyFont="1" applyAlignment="1">
      <alignment horizontal="right" vertical="top" wrapText="1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center" wrapText="1"/>
    </xf>
    <xf numFmtId="0" fontId="17" fillId="6" borderId="6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164" fontId="14" fillId="0" borderId="1" xfId="0" applyNumberFormat="1" applyFont="1" applyBorder="1" applyAlignment="1">
      <alignment horizontal="right"/>
    </xf>
    <xf numFmtId="0" fontId="14" fillId="7" borderId="1" xfId="0" applyFont="1" applyFill="1" applyBorder="1" applyAlignment="1">
      <alignment horizontal="center"/>
    </xf>
    <xf numFmtId="0" fontId="14" fillId="0" borderId="1" xfId="0" applyFont="1" applyBorder="1" applyAlignment="1"/>
    <xf numFmtId="164" fontId="14" fillId="0" borderId="4" xfId="0" applyNumberFormat="1" applyFont="1" applyBorder="1" applyAlignment="1">
      <alignment horizontal="right"/>
    </xf>
    <xf numFmtId="164" fontId="14" fillId="0" borderId="6" xfId="0" applyNumberFormat="1" applyFont="1" applyBorder="1" applyAlignment="1">
      <alignment horizontal="right"/>
    </xf>
    <xf numFmtId="164" fontId="14" fillId="0" borderId="5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7" fontId="14" fillId="0" borderId="4" xfId="0" applyNumberFormat="1" applyFont="1" applyBorder="1" applyAlignment="1"/>
    <xf numFmtId="7" fontId="14" fillId="0" borderId="6" xfId="0" applyNumberFormat="1" applyFont="1" applyBorder="1" applyAlignment="1"/>
    <xf numFmtId="7" fontId="14" fillId="0" borderId="5" xfId="0" applyNumberFormat="1" applyFont="1" applyBorder="1" applyAlignment="1"/>
    <xf numFmtId="0" fontId="0" fillId="0" borderId="0" xfId="0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4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3" fillId="0" borderId="0" xfId="0" applyFont="1" applyAlignment="1">
      <alignment horizontal="center"/>
    </xf>
    <xf numFmtId="0" fontId="0" fillId="0" borderId="0" xfId="0" applyAlignment="1"/>
    <xf numFmtId="0" fontId="1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5" fontId="14" fillId="0" borderId="4" xfId="0" applyNumberFormat="1" applyFont="1" applyBorder="1" applyAlignment="1">
      <alignment horizontal="right"/>
    </xf>
    <xf numFmtId="165" fontId="14" fillId="0" borderId="6" xfId="0" applyNumberFormat="1" applyFont="1" applyBorder="1" applyAlignment="1">
      <alignment horizontal="right"/>
    </xf>
    <xf numFmtId="165" fontId="14" fillId="0" borderId="5" xfId="0" applyNumberFormat="1" applyFont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4" fillId="0" borderId="1" xfId="0" applyNumberFormat="1" applyFont="1" applyBorder="1" applyAlignment="1"/>
    <xf numFmtId="164" fontId="14" fillId="0" borderId="1" xfId="0" applyNumberFormat="1" applyFont="1" applyBorder="1" applyAlignment="1"/>
    <xf numFmtId="165" fontId="14" fillId="0" borderId="1" xfId="0" applyNumberFormat="1" applyFont="1" applyBorder="1" applyAlignment="1">
      <alignment horizontal="right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7" fontId="15" fillId="0" borderId="0" xfId="0" applyNumberFormat="1" applyFont="1" applyBorder="1" applyAlignment="1"/>
    <xf numFmtId="0" fontId="17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4" fillId="0" borderId="0" xfId="0" applyFont="1" applyAlignment="1"/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435750</xdr:colOff>
      <xdr:row>6</xdr:row>
      <xdr:rowOff>90176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1200" cy="1423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5"/>
  <sheetViews>
    <sheetView tabSelected="1" zoomScale="110" zoomScaleNormal="110" workbookViewId="0">
      <selection activeCell="L1" sqref="L1:T1"/>
    </sheetView>
  </sheetViews>
  <sheetFormatPr defaultRowHeight="15" x14ac:dyDescent="0.25"/>
  <cols>
    <col min="1" max="1" width="9.140625" customWidth="1"/>
    <col min="2" max="2" width="1.85546875" customWidth="1"/>
    <col min="3" max="3" width="9.140625" customWidth="1"/>
    <col min="4" max="4" width="5.28515625" customWidth="1"/>
    <col min="9" max="9" width="7.7109375" customWidth="1"/>
    <col min="10" max="10" width="2.85546875" hidden="1" customWidth="1"/>
    <col min="11" max="11" width="0.7109375" hidden="1" customWidth="1"/>
    <col min="12" max="12" width="20.85546875" customWidth="1"/>
    <col min="13" max="13" width="0.5703125" hidden="1" customWidth="1"/>
    <col min="14" max="14" width="9.140625" hidden="1" customWidth="1"/>
    <col min="15" max="15" width="7" customWidth="1"/>
    <col min="16" max="16" width="12.42578125" customWidth="1"/>
    <col min="17" max="17" width="1.7109375" customWidth="1"/>
    <col min="18" max="18" width="7" customWidth="1"/>
    <col min="19" max="19" width="2" customWidth="1"/>
    <col min="20" max="20" width="9" customWidth="1"/>
  </cols>
  <sheetData>
    <row r="1" spans="1:20" ht="18.75" customHeight="1" x14ac:dyDescent="0.3">
      <c r="A1" s="116"/>
      <c r="B1" s="116"/>
      <c r="C1" s="116"/>
      <c r="D1" s="116"/>
      <c r="L1" s="119"/>
      <c r="M1" s="120"/>
      <c r="N1" s="120"/>
      <c r="O1" s="120"/>
      <c r="P1" s="120"/>
      <c r="Q1" s="120"/>
      <c r="R1" s="120"/>
      <c r="S1" s="120"/>
      <c r="T1" s="120"/>
    </row>
    <row r="2" spans="1:20" ht="18.75" x14ac:dyDescent="0.3">
      <c r="A2" s="116"/>
      <c r="B2" s="116"/>
      <c r="C2" s="116"/>
      <c r="D2" s="116"/>
    </row>
    <row r="3" spans="1:20" ht="18.75" x14ac:dyDescent="0.3">
      <c r="A3" s="117"/>
      <c r="B3" s="117"/>
      <c r="C3" s="117"/>
      <c r="D3" s="117"/>
    </row>
    <row r="4" spans="1:20" ht="18.75" x14ac:dyDescent="0.3">
      <c r="A4" s="118"/>
      <c r="B4" s="118"/>
      <c r="C4" s="118"/>
      <c r="D4" s="118"/>
    </row>
    <row r="11" spans="1:20" s="87" customFormat="1" ht="15.75" customHeight="1" x14ac:dyDescent="0.2">
      <c r="A11" s="115" t="s">
        <v>295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</row>
    <row r="12" spans="1:20" s="87" customFormat="1" ht="15.75" customHeight="1" x14ac:dyDescent="0.2">
      <c r="A12" s="115" t="s">
        <v>334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</row>
    <row r="13" spans="1:20" s="87" customFormat="1" ht="15.75" customHeight="1" x14ac:dyDescent="0.2">
      <c r="A13" s="115" t="s">
        <v>356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</row>
    <row r="28" spans="1:20" ht="15.75" x14ac:dyDescent="0.25">
      <c r="J28" s="147" t="s">
        <v>372</v>
      </c>
      <c r="K28" s="147"/>
      <c r="L28" s="147"/>
      <c r="M28" s="147"/>
      <c r="N28" s="147"/>
      <c r="O28" s="147"/>
      <c r="P28" s="147"/>
      <c r="Q28" s="147"/>
      <c r="R28" s="147"/>
      <c r="S28" s="147"/>
      <c r="T28" s="147"/>
    </row>
    <row r="29" spans="1:20" ht="18.75" x14ac:dyDescent="0.3">
      <c r="J29" s="148"/>
      <c r="K29" s="148"/>
      <c r="L29" s="148"/>
      <c r="M29" s="148"/>
      <c r="N29" s="148"/>
    </row>
    <row r="30" spans="1:20" ht="6.75" customHeight="1" x14ac:dyDescent="0.25">
      <c r="H30" s="47"/>
    </row>
    <row r="31" spans="1:20" ht="7.5" customHeight="1" x14ac:dyDescent="0.25"/>
    <row r="32" spans="1:20" ht="39.75" customHeight="1" x14ac:dyDescent="0.25">
      <c r="A32" s="152" t="s">
        <v>373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</row>
    <row r="33" spans="1:20" x14ac:dyDescent="0.25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</row>
    <row r="34" spans="1:20" ht="6.75" hidden="1" customHeight="1" x14ac:dyDescent="0.25">
      <c r="A34" s="152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</row>
    <row r="35" spans="1:20" ht="15" hidden="1" customHeight="1" x14ac:dyDescent="0.25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</row>
    <row r="36" spans="1:20" ht="19.5" customHeight="1" x14ac:dyDescent="0.5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</row>
    <row r="37" spans="1:20" ht="24" customHeight="1" x14ac:dyDescent="0.25">
      <c r="A37" s="153" t="s">
        <v>357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</row>
    <row r="38" spans="1:20" ht="17.25" customHeight="1" x14ac:dyDescent="0.25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</row>
    <row r="39" spans="1:20" ht="15" hidden="1" customHeight="1" x14ac:dyDescent="0.25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</row>
    <row r="40" spans="1:20" ht="15" customHeight="1" x14ac:dyDescent="0.2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</row>
    <row r="41" spans="1:20" s="86" customFormat="1" x14ac:dyDescent="0.2">
      <c r="A41" s="86" t="s">
        <v>277</v>
      </c>
      <c r="G41" s="115" t="s">
        <v>278</v>
      </c>
      <c r="H41" s="115"/>
      <c r="I41" s="115"/>
      <c r="J41" s="115"/>
      <c r="K41" s="115"/>
      <c r="L41" s="115"/>
    </row>
    <row r="42" spans="1:20" s="86" customFormat="1" x14ac:dyDescent="0.2"/>
    <row r="43" spans="1:20" s="86" customFormat="1" x14ac:dyDescent="0.2">
      <c r="B43" s="121" t="s">
        <v>340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</row>
    <row r="44" spans="1:20" s="86" customFormat="1" x14ac:dyDescent="0.2"/>
    <row r="45" spans="1:20" s="86" customFormat="1" x14ac:dyDescent="0.2">
      <c r="A45" s="121" t="s">
        <v>279</v>
      </c>
      <c r="B45" s="121"/>
      <c r="C45" s="121"/>
      <c r="D45" s="121"/>
      <c r="E45" s="121"/>
    </row>
    <row r="46" spans="1:20" s="86" customFormat="1" x14ac:dyDescent="0.2">
      <c r="E46" s="122" t="s">
        <v>280</v>
      </c>
      <c r="F46" s="122"/>
      <c r="G46" s="122"/>
      <c r="H46" s="122"/>
      <c r="I46" s="122"/>
      <c r="J46" s="122"/>
    </row>
    <row r="47" spans="1:20" s="86" customFormat="1" x14ac:dyDescent="0.2"/>
    <row r="48" spans="1:20" s="86" customFormat="1" ht="30" customHeight="1" x14ac:dyDescent="0.2">
      <c r="A48" s="123" t="s">
        <v>281</v>
      </c>
      <c r="B48" s="123"/>
      <c r="C48" s="123" t="s">
        <v>282</v>
      </c>
      <c r="D48" s="123"/>
      <c r="E48" s="123"/>
      <c r="F48" s="123"/>
      <c r="G48" s="123"/>
      <c r="H48" s="123"/>
      <c r="I48" s="123"/>
      <c r="J48" s="123"/>
      <c r="K48" s="123"/>
      <c r="L48" s="124" t="s">
        <v>358</v>
      </c>
      <c r="M48" s="125"/>
      <c r="N48" s="126"/>
      <c r="O48" s="124" t="s">
        <v>341</v>
      </c>
      <c r="P48" s="125"/>
      <c r="Q48" s="126"/>
      <c r="R48" s="124" t="s">
        <v>359</v>
      </c>
      <c r="S48" s="125"/>
      <c r="T48" s="126"/>
    </row>
    <row r="49" spans="1:20" s="86" customFormat="1" ht="13.5" customHeight="1" x14ac:dyDescent="0.2">
      <c r="A49" s="128">
        <v>1</v>
      </c>
      <c r="B49" s="128"/>
      <c r="C49" s="133">
        <v>2</v>
      </c>
      <c r="D49" s="133"/>
      <c r="E49" s="133"/>
      <c r="F49" s="133"/>
      <c r="G49" s="133"/>
      <c r="H49" s="133"/>
      <c r="I49" s="133"/>
      <c r="J49" s="133"/>
      <c r="K49" s="133"/>
      <c r="L49" s="134">
        <v>3</v>
      </c>
      <c r="M49" s="135"/>
      <c r="N49" s="136"/>
      <c r="O49" s="133">
        <v>4</v>
      </c>
      <c r="P49" s="133"/>
      <c r="Q49" s="133"/>
      <c r="R49" s="133">
        <v>5</v>
      </c>
      <c r="S49" s="133"/>
      <c r="T49" s="133"/>
    </row>
    <row r="50" spans="1:20" s="86" customFormat="1" x14ac:dyDescent="0.2">
      <c r="A50" s="128" t="s">
        <v>283</v>
      </c>
      <c r="B50" s="128"/>
      <c r="C50" s="133" t="s">
        <v>284</v>
      </c>
      <c r="D50" s="133"/>
      <c r="E50" s="133"/>
      <c r="F50" s="133"/>
      <c r="G50" s="133"/>
      <c r="H50" s="133"/>
      <c r="I50" s="133"/>
      <c r="J50" s="133"/>
      <c r="K50" s="133"/>
      <c r="L50" s="137"/>
      <c r="M50" s="138"/>
      <c r="N50" s="139"/>
      <c r="O50" s="154"/>
      <c r="P50" s="154"/>
      <c r="Q50" s="154"/>
      <c r="R50" s="155"/>
      <c r="S50" s="155"/>
      <c r="T50" s="155"/>
    </row>
    <row r="51" spans="1:20" s="86" customFormat="1" x14ac:dyDescent="0.2">
      <c r="A51" s="128" t="s">
        <v>285</v>
      </c>
      <c r="B51" s="128"/>
      <c r="C51" s="129" t="s">
        <v>186</v>
      </c>
      <c r="D51" s="129"/>
      <c r="E51" s="129"/>
      <c r="F51" s="129"/>
      <c r="G51" s="129"/>
      <c r="H51" s="129"/>
      <c r="I51" s="129"/>
      <c r="J51" s="129"/>
      <c r="K51" s="129"/>
      <c r="L51" s="130">
        <v>12090777</v>
      </c>
      <c r="M51" s="131"/>
      <c r="N51" s="132"/>
      <c r="O51" s="149">
        <f>R51-L51</f>
        <v>-1867000</v>
      </c>
      <c r="P51" s="150"/>
      <c r="Q51" s="151"/>
      <c r="R51" s="130">
        <v>10223777</v>
      </c>
      <c r="S51" s="131"/>
      <c r="T51" s="132"/>
    </row>
    <row r="52" spans="1:20" s="86" customFormat="1" x14ac:dyDescent="0.2">
      <c r="A52" s="128" t="s">
        <v>286</v>
      </c>
      <c r="B52" s="128"/>
      <c r="C52" s="129" t="s">
        <v>255</v>
      </c>
      <c r="D52" s="129"/>
      <c r="E52" s="129"/>
      <c r="F52" s="129"/>
      <c r="G52" s="129"/>
      <c r="H52" s="129"/>
      <c r="I52" s="129"/>
      <c r="J52" s="129"/>
      <c r="K52" s="129"/>
      <c r="L52" s="130">
        <v>120000</v>
      </c>
      <c r="M52" s="131"/>
      <c r="N52" s="132"/>
      <c r="O52" s="149">
        <f>R52-L52</f>
        <v>210000</v>
      </c>
      <c r="P52" s="150"/>
      <c r="Q52" s="151"/>
      <c r="R52" s="130">
        <v>330000</v>
      </c>
      <c r="S52" s="131"/>
      <c r="T52" s="132"/>
    </row>
    <row r="53" spans="1:20" s="86" customFormat="1" x14ac:dyDescent="0.2">
      <c r="A53" s="128" t="s">
        <v>287</v>
      </c>
      <c r="B53" s="128"/>
      <c r="C53" s="129" t="s">
        <v>6</v>
      </c>
      <c r="D53" s="129"/>
      <c r="E53" s="129"/>
      <c r="F53" s="129"/>
      <c r="G53" s="129"/>
      <c r="H53" s="129"/>
      <c r="I53" s="129"/>
      <c r="J53" s="129"/>
      <c r="K53" s="129"/>
      <c r="L53" s="130">
        <v>5106100</v>
      </c>
      <c r="M53" s="131"/>
      <c r="N53" s="132"/>
      <c r="O53" s="149">
        <f t="shared" ref="O53:O55" si="0">R53-L53</f>
        <v>-22000</v>
      </c>
      <c r="P53" s="150"/>
      <c r="Q53" s="151"/>
      <c r="R53" s="130">
        <v>5084100</v>
      </c>
      <c r="S53" s="131"/>
      <c r="T53" s="132"/>
    </row>
    <row r="54" spans="1:20" s="86" customFormat="1" x14ac:dyDescent="0.2">
      <c r="A54" s="128" t="s">
        <v>288</v>
      </c>
      <c r="B54" s="128"/>
      <c r="C54" s="129" t="s">
        <v>153</v>
      </c>
      <c r="D54" s="129"/>
      <c r="E54" s="129"/>
      <c r="F54" s="129"/>
      <c r="G54" s="129"/>
      <c r="H54" s="129"/>
      <c r="I54" s="129"/>
      <c r="J54" s="129"/>
      <c r="K54" s="129"/>
      <c r="L54" s="127">
        <v>6217500</v>
      </c>
      <c r="M54" s="127"/>
      <c r="N54" s="127"/>
      <c r="O54" s="156">
        <f t="shared" si="0"/>
        <v>265000</v>
      </c>
      <c r="P54" s="156"/>
      <c r="Q54" s="156"/>
      <c r="R54" s="127">
        <v>6482500</v>
      </c>
      <c r="S54" s="127"/>
      <c r="T54" s="127"/>
    </row>
    <row r="55" spans="1:20" s="86" customFormat="1" ht="15.75" customHeight="1" x14ac:dyDescent="0.2">
      <c r="A55" s="128" t="s">
        <v>289</v>
      </c>
      <c r="B55" s="128"/>
      <c r="C55" s="129" t="s">
        <v>273</v>
      </c>
      <c r="D55" s="129"/>
      <c r="E55" s="129"/>
      <c r="F55" s="129"/>
      <c r="G55" s="129"/>
      <c r="H55" s="129"/>
      <c r="I55" s="129"/>
      <c r="J55" s="129"/>
      <c r="K55" s="129"/>
      <c r="L55" s="127">
        <v>1920000</v>
      </c>
      <c r="M55" s="127"/>
      <c r="N55" s="127"/>
      <c r="O55" s="156">
        <f t="shared" si="0"/>
        <v>-1900000</v>
      </c>
      <c r="P55" s="156"/>
      <c r="Q55" s="156"/>
      <c r="R55" s="127">
        <v>20000</v>
      </c>
      <c r="S55" s="127"/>
      <c r="T55" s="127"/>
    </row>
    <row r="56" spans="1:20" s="86" customFormat="1" ht="31.5" customHeight="1" x14ac:dyDescent="0.2">
      <c r="A56" s="128" t="s">
        <v>290</v>
      </c>
      <c r="B56" s="128"/>
      <c r="C56" s="142" t="s">
        <v>291</v>
      </c>
      <c r="D56" s="143"/>
      <c r="E56" s="143"/>
      <c r="F56" s="143"/>
      <c r="G56" s="143"/>
      <c r="H56" s="143"/>
      <c r="I56" s="143"/>
      <c r="J56" s="143"/>
      <c r="K56" s="144"/>
      <c r="L56" s="127"/>
      <c r="M56" s="127"/>
      <c r="N56" s="127"/>
      <c r="O56" s="156"/>
      <c r="P56" s="156"/>
      <c r="Q56" s="156"/>
      <c r="R56" s="127"/>
      <c r="S56" s="127"/>
      <c r="T56" s="127"/>
    </row>
    <row r="57" spans="1:20" s="86" customFormat="1" x14ac:dyDescent="0.2">
      <c r="A57" s="128" t="s">
        <v>292</v>
      </c>
      <c r="B57" s="128"/>
      <c r="C57" s="129" t="s">
        <v>293</v>
      </c>
      <c r="D57" s="129"/>
      <c r="E57" s="129"/>
      <c r="F57" s="129"/>
      <c r="G57" s="129"/>
      <c r="H57" s="129"/>
      <c r="I57" s="129"/>
      <c r="J57" s="129"/>
      <c r="K57" s="129"/>
      <c r="L57" s="127">
        <v>1032823</v>
      </c>
      <c r="M57" s="127"/>
      <c r="N57" s="127"/>
      <c r="O57" s="156">
        <f>R57-L57</f>
        <v>0</v>
      </c>
      <c r="P57" s="156"/>
      <c r="Q57" s="156"/>
      <c r="R57" s="130">
        <v>1032823</v>
      </c>
      <c r="S57" s="131"/>
      <c r="T57" s="132"/>
    </row>
    <row r="58" spans="1:20" s="86" customFormat="1" ht="28.5" customHeight="1" x14ac:dyDescent="0.2">
      <c r="A58" s="128"/>
      <c r="B58" s="128"/>
      <c r="C58" s="142" t="s">
        <v>294</v>
      </c>
      <c r="D58" s="143"/>
      <c r="E58" s="143"/>
      <c r="F58" s="143"/>
      <c r="G58" s="143"/>
      <c r="H58" s="143"/>
      <c r="I58" s="143"/>
      <c r="J58" s="143"/>
      <c r="K58" s="144"/>
      <c r="L58" s="127">
        <v>1032823</v>
      </c>
      <c r="M58" s="127"/>
      <c r="N58" s="127"/>
      <c r="O58" s="156">
        <v>0</v>
      </c>
      <c r="P58" s="156"/>
      <c r="Q58" s="156"/>
      <c r="R58" s="130">
        <v>1032823</v>
      </c>
      <c r="S58" s="131"/>
      <c r="T58" s="132"/>
    </row>
    <row r="59" spans="1:20" s="86" customForma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</row>
    <row r="60" spans="1:20" x14ac:dyDescent="0.25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</row>
    <row r="63" spans="1:20" ht="15.75" x14ac:dyDescent="0.25">
      <c r="I63" s="160"/>
      <c r="J63" s="160"/>
      <c r="K63" s="160"/>
    </row>
    <row r="64" spans="1:20" ht="15.75" x14ac:dyDescent="0.25">
      <c r="I64" s="158"/>
      <c r="J64" s="158"/>
      <c r="K64" s="158"/>
    </row>
    <row r="65" spans="9:11" ht="15.75" x14ac:dyDescent="0.25">
      <c r="I65" s="159"/>
      <c r="J65" s="159"/>
      <c r="K65" s="159"/>
    </row>
    <row r="66" spans="9:11" ht="15.75" x14ac:dyDescent="0.25">
      <c r="I66" s="159"/>
      <c r="J66" s="159"/>
      <c r="K66" s="159"/>
    </row>
    <row r="67" spans="9:11" ht="15.75" x14ac:dyDescent="0.25">
      <c r="I67" s="159"/>
      <c r="J67" s="159"/>
      <c r="K67" s="159"/>
    </row>
    <row r="68" spans="9:11" ht="15.75" x14ac:dyDescent="0.25">
      <c r="I68" s="159"/>
      <c r="J68" s="159"/>
      <c r="K68" s="159"/>
    </row>
    <row r="69" spans="9:11" ht="15.75" x14ac:dyDescent="0.25">
      <c r="I69" s="159"/>
      <c r="J69" s="159"/>
      <c r="K69" s="159"/>
    </row>
    <row r="70" spans="9:11" ht="15.75" x14ac:dyDescent="0.25">
      <c r="I70" s="159"/>
      <c r="J70" s="159"/>
      <c r="K70" s="159"/>
    </row>
    <row r="71" spans="9:11" ht="15.75" x14ac:dyDescent="0.25">
      <c r="I71" s="159"/>
      <c r="J71" s="159"/>
      <c r="K71" s="159"/>
    </row>
    <row r="72" spans="9:11" ht="15.75" x14ac:dyDescent="0.25">
      <c r="I72" s="159"/>
      <c r="J72" s="159"/>
      <c r="K72" s="159"/>
    </row>
    <row r="73" spans="9:11" ht="15.75" x14ac:dyDescent="0.25">
      <c r="I73" s="157"/>
      <c r="J73" s="157"/>
      <c r="K73" s="157"/>
    </row>
    <row r="74" spans="9:11" ht="15.75" x14ac:dyDescent="0.25">
      <c r="I74" s="158"/>
      <c r="J74" s="158"/>
      <c r="K74" s="158"/>
    </row>
    <row r="75" spans="9:11" ht="15.75" x14ac:dyDescent="0.25">
      <c r="I75" s="158"/>
      <c r="J75" s="158"/>
      <c r="K75" s="158"/>
    </row>
  </sheetData>
  <mergeCells count="87">
    <mergeCell ref="O58:Q58"/>
    <mergeCell ref="R58:T58"/>
    <mergeCell ref="R57:T57"/>
    <mergeCell ref="R56:T56"/>
    <mergeCell ref="O57:Q57"/>
    <mergeCell ref="O56:Q56"/>
    <mergeCell ref="I68:K68"/>
    <mergeCell ref="I69:K69"/>
    <mergeCell ref="I63:K63"/>
    <mergeCell ref="I64:K64"/>
    <mergeCell ref="I65:K65"/>
    <mergeCell ref="I66:K66"/>
    <mergeCell ref="I67:K67"/>
    <mergeCell ref="I73:K73"/>
    <mergeCell ref="I74:K74"/>
    <mergeCell ref="I75:K75"/>
    <mergeCell ref="I70:K70"/>
    <mergeCell ref="I71:K71"/>
    <mergeCell ref="I72:K72"/>
    <mergeCell ref="O50:Q50"/>
    <mergeCell ref="R50:T50"/>
    <mergeCell ref="R55:T55"/>
    <mergeCell ref="O54:Q54"/>
    <mergeCell ref="R54:T54"/>
    <mergeCell ref="O55:Q55"/>
    <mergeCell ref="O53:Q53"/>
    <mergeCell ref="R53:T53"/>
    <mergeCell ref="J28:T28"/>
    <mergeCell ref="J29:N29"/>
    <mergeCell ref="O51:Q51"/>
    <mergeCell ref="R51:T51"/>
    <mergeCell ref="O52:Q52"/>
    <mergeCell ref="R52:T52"/>
    <mergeCell ref="O48:Q48"/>
    <mergeCell ref="R48:T48"/>
    <mergeCell ref="O49:Q49"/>
    <mergeCell ref="R49:T49"/>
    <mergeCell ref="A32:T35"/>
    <mergeCell ref="A37:T39"/>
    <mergeCell ref="G41:L41"/>
    <mergeCell ref="A51:B51"/>
    <mergeCell ref="C51:K51"/>
    <mergeCell ref="L51:N51"/>
    <mergeCell ref="A36:L36"/>
    <mergeCell ref="B43:L43"/>
    <mergeCell ref="A57:B57"/>
    <mergeCell ref="C57:K57"/>
    <mergeCell ref="L57:N57"/>
    <mergeCell ref="A56:B56"/>
    <mergeCell ref="C56:K56"/>
    <mergeCell ref="L56:N56"/>
    <mergeCell ref="A55:B55"/>
    <mergeCell ref="C55:K55"/>
    <mergeCell ref="L55:N55"/>
    <mergeCell ref="A53:B53"/>
    <mergeCell ref="C53:K53"/>
    <mergeCell ref="L53:N53"/>
    <mergeCell ref="A54:B54"/>
    <mergeCell ref="C54:K54"/>
    <mergeCell ref="A60:L60"/>
    <mergeCell ref="A59:N59"/>
    <mergeCell ref="A58:B58"/>
    <mergeCell ref="C58:K58"/>
    <mergeCell ref="L58:N58"/>
    <mergeCell ref="L54:N54"/>
    <mergeCell ref="A52:B52"/>
    <mergeCell ref="C52:K52"/>
    <mergeCell ref="L52:N52"/>
    <mergeCell ref="A49:B49"/>
    <mergeCell ref="C49:K49"/>
    <mergeCell ref="L49:N49"/>
    <mergeCell ref="A50:B50"/>
    <mergeCell ref="C50:K50"/>
    <mergeCell ref="L50:N50"/>
    <mergeCell ref="A45:E45"/>
    <mergeCell ref="E46:J46"/>
    <mergeCell ref="A48:B48"/>
    <mergeCell ref="C48:K48"/>
    <mergeCell ref="L48:N48"/>
    <mergeCell ref="A11:T11"/>
    <mergeCell ref="A12:T12"/>
    <mergeCell ref="A13:T13"/>
    <mergeCell ref="A1:D1"/>
    <mergeCell ref="A2:D2"/>
    <mergeCell ref="A3:D3"/>
    <mergeCell ref="A4:D4"/>
    <mergeCell ref="L1:T1"/>
  </mergeCells>
  <pageMargins left="0.7" right="0.7" top="0.75" bottom="0.75" header="0.3" footer="0.3"/>
  <pageSetup paperSize="9" orientation="landscape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5"/>
  <sheetViews>
    <sheetView workbookViewId="0">
      <selection activeCell="I29" sqref="I29"/>
    </sheetView>
  </sheetViews>
  <sheetFormatPr defaultRowHeight="15" x14ac:dyDescent="0.25"/>
  <cols>
    <col min="1" max="1" width="4.7109375" bestFit="1" customWidth="1"/>
    <col min="2" max="2" width="4.7109375" customWidth="1"/>
    <col min="3" max="3" width="6.42578125" customWidth="1"/>
    <col min="4" max="4" width="6.28515625" customWidth="1"/>
    <col min="5" max="5" width="7.28515625" customWidth="1"/>
    <col min="6" max="6" width="65.42578125" customWidth="1"/>
    <col min="7" max="9" width="21.28515625" bestFit="1" customWidth="1"/>
  </cols>
  <sheetData>
    <row r="1" spans="1:9" x14ac:dyDescent="0.25">
      <c r="A1" s="161"/>
      <c r="B1" s="161"/>
      <c r="C1" s="161"/>
      <c r="D1" s="161"/>
      <c r="E1" s="161"/>
      <c r="F1" s="161"/>
      <c r="G1" s="161"/>
    </row>
    <row r="2" spans="1:9" ht="39" customHeight="1" x14ac:dyDescent="0.25">
      <c r="A2" s="162" t="s">
        <v>333</v>
      </c>
      <c r="B2" s="162"/>
      <c r="C2" s="162"/>
      <c r="D2" s="162"/>
      <c r="E2" s="162"/>
      <c r="F2" s="162"/>
      <c r="G2" s="162"/>
      <c r="H2" s="162"/>
      <c r="I2" s="162"/>
    </row>
    <row r="3" spans="1:9" ht="4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184</v>
      </c>
      <c r="G3" s="36" t="s">
        <v>360</v>
      </c>
      <c r="H3" s="89" t="s">
        <v>345</v>
      </c>
      <c r="I3" s="51" t="s">
        <v>361</v>
      </c>
    </row>
    <row r="4" spans="1:9" ht="30.75" customHeight="1" x14ac:dyDescent="0.25">
      <c r="A4" s="7"/>
      <c r="B4" s="7"/>
      <c r="C4" s="7"/>
      <c r="D4" s="7"/>
      <c r="E4" s="7"/>
      <c r="F4" s="8" t="s">
        <v>185</v>
      </c>
      <c r="G4" s="9">
        <f>G5+G87+G103</f>
        <v>13243600</v>
      </c>
      <c r="H4" s="101">
        <f>I4-G4</f>
        <v>-1657000</v>
      </c>
      <c r="I4" s="9">
        <f>I5+I87+I103</f>
        <v>11586600</v>
      </c>
    </row>
    <row r="5" spans="1:9" s="2" customFormat="1" ht="18.75" x14ac:dyDescent="0.3">
      <c r="A5" s="10">
        <v>6</v>
      </c>
      <c r="B5" s="10"/>
      <c r="C5" s="10"/>
      <c r="D5" s="10"/>
      <c r="E5" s="10"/>
      <c r="F5" s="10" t="s">
        <v>186</v>
      </c>
      <c r="G5" s="11">
        <f>G6+G20+G36+G62</f>
        <v>12090777</v>
      </c>
      <c r="H5" s="102">
        <f t="shared" ref="H5:H68" si="0">I5-G5</f>
        <v>-1867000</v>
      </c>
      <c r="I5" s="11">
        <f>I6+I20+I36+I62</f>
        <v>10223777</v>
      </c>
    </row>
    <row r="6" spans="1:9" s="4" customFormat="1" ht="15.75" x14ac:dyDescent="0.25">
      <c r="A6" s="12"/>
      <c r="B6" s="12">
        <v>61</v>
      </c>
      <c r="C6" s="12"/>
      <c r="D6" s="12"/>
      <c r="E6" s="12"/>
      <c r="F6" s="12" t="s">
        <v>187</v>
      </c>
      <c r="G6" s="13">
        <f>G7+G10+G15</f>
        <v>4716777</v>
      </c>
      <c r="H6" s="103">
        <f t="shared" si="0"/>
        <v>-542000</v>
      </c>
      <c r="I6" s="13">
        <f>I7+I10+I15</f>
        <v>4174777</v>
      </c>
    </row>
    <row r="7" spans="1:9" s="4" customFormat="1" ht="15.75" x14ac:dyDescent="0.25">
      <c r="A7" s="14"/>
      <c r="B7" s="14"/>
      <c r="C7" s="14">
        <v>611</v>
      </c>
      <c r="D7" s="14"/>
      <c r="E7" s="14"/>
      <c r="F7" s="14" t="s">
        <v>188</v>
      </c>
      <c r="G7" s="15">
        <f>G8</f>
        <v>4501777</v>
      </c>
      <c r="H7" s="104">
        <f t="shared" si="0"/>
        <v>-500000</v>
      </c>
      <c r="I7" s="15">
        <f>I8</f>
        <v>4001777</v>
      </c>
    </row>
    <row r="8" spans="1:9" ht="15.75" x14ac:dyDescent="0.25">
      <c r="A8" s="39"/>
      <c r="B8" s="39"/>
      <c r="C8" s="39"/>
      <c r="D8" s="39">
        <v>6111</v>
      </c>
      <c r="E8" s="39"/>
      <c r="F8" s="39" t="s">
        <v>189</v>
      </c>
      <c r="G8" s="40">
        <f>G9</f>
        <v>4501777</v>
      </c>
      <c r="H8" s="105">
        <f t="shared" si="0"/>
        <v>-500000</v>
      </c>
      <c r="I8" s="40">
        <f>I9</f>
        <v>4001777</v>
      </c>
    </row>
    <row r="9" spans="1:9" ht="31.5" x14ac:dyDescent="0.25">
      <c r="A9" s="16"/>
      <c r="B9" s="16"/>
      <c r="C9" s="16"/>
      <c r="D9" s="16"/>
      <c r="E9" s="16">
        <v>61111</v>
      </c>
      <c r="F9" s="22" t="s">
        <v>190</v>
      </c>
      <c r="G9" s="33">
        <v>4501777</v>
      </c>
      <c r="H9" s="95">
        <f t="shared" si="0"/>
        <v>-500000</v>
      </c>
      <c r="I9" s="33">
        <v>4001777</v>
      </c>
    </row>
    <row r="10" spans="1:9" s="4" customFormat="1" ht="15.75" x14ac:dyDescent="0.25">
      <c r="A10" s="14"/>
      <c r="B10" s="14"/>
      <c r="C10" s="14">
        <v>613</v>
      </c>
      <c r="D10" s="14"/>
      <c r="E10" s="14"/>
      <c r="F10" s="14" t="s">
        <v>191</v>
      </c>
      <c r="G10" s="15">
        <f>G11+G13</f>
        <v>175000</v>
      </c>
      <c r="H10" s="104">
        <f t="shared" si="0"/>
        <v>-42000</v>
      </c>
      <c r="I10" s="15">
        <f>I11+I13</f>
        <v>133000</v>
      </c>
    </row>
    <row r="11" spans="1:9" s="71" customFormat="1" ht="15.75" x14ac:dyDescent="0.25">
      <c r="A11" s="39"/>
      <c r="B11" s="39"/>
      <c r="C11" s="39"/>
      <c r="D11" s="39">
        <v>6131</v>
      </c>
      <c r="E11" s="39"/>
      <c r="F11" s="39" t="s">
        <v>297</v>
      </c>
      <c r="G11" s="40">
        <f>G12</f>
        <v>15000</v>
      </c>
      <c r="H11" s="105">
        <f t="shared" si="0"/>
        <v>0</v>
      </c>
      <c r="I11" s="40">
        <f>I12</f>
        <v>15000</v>
      </c>
    </row>
    <row r="12" spans="1:9" s="4" customFormat="1" ht="15.75" x14ac:dyDescent="0.25">
      <c r="A12" s="14"/>
      <c r="B12" s="14"/>
      <c r="C12" s="14"/>
      <c r="D12" s="14"/>
      <c r="E12" s="16">
        <v>61315</v>
      </c>
      <c r="F12" s="16" t="s">
        <v>332</v>
      </c>
      <c r="G12" s="17">
        <v>15000</v>
      </c>
      <c r="H12" s="106">
        <f t="shared" si="0"/>
        <v>0</v>
      </c>
      <c r="I12" s="17">
        <v>15000</v>
      </c>
    </row>
    <row r="13" spans="1:9" ht="15.75" x14ac:dyDescent="0.25">
      <c r="A13" s="39"/>
      <c r="B13" s="39"/>
      <c r="C13" s="39"/>
      <c r="D13" s="39">
        <v>6134</v>
      </c>
      <c r="E13" s="39"/>
      <c r="F13" s="39" t="s">
        <v>192</v>
      </c>
      <c r="G13" s="40">
        <f>G14</f>
        <v>160000</v>
      </c>
      <c r="H13" s="105">
        <f t="shared" si="0"/>
        <v>-42000</v>
      </c>
      <c r="I13" s="40">
        <f>I14</f>
        <v>118000</v>
      </c>
    </row>
    <row r="14" spans="1:9" ht="15.75" x14ac:dyDescent="0.25">
      <c r="A14" s="16"/>
      <c r="B14" s="16"/>
      <c r="C14" s="16"/>
      <c r="D14" s="16"/>
      <c r="E14" s="16">
        <v>61341</v>
      </c>
      <c r="F14" s="16" t="s">
        <v>193</v>
      </c>
      <c r="G14" s="17">
        <v>160000</v>
      </c>
      <c r="H14" s="106">
        <f t="shared" si="0"/>
        <v>-42000</v>
      </c>
      <c r="I14" s="17">
        <v>118000</v>
      </c>
    </row>
    <row r="15" spans="1:9" ht="15.75" x14ac:dyDescent="0.25">
      <c r="A15" s="14"/>
      <c r="B15" s="14"/>
      <c r="C15" s="14">
        <v>614</v>
      </c>
      <c r="D15" s="14"/>
      <c r="E15" s="14"/>
      <c r="F15" s="14" t="s">
        <v>194</v>
      </c>
      <c r="G15" s="15">
        <f>G16+G18</f>
        <v>40000</v>
      </c>
      <c r="H15" s="104">
        <f t="shared" si="0"/>
        <v>0</v>
      </c>
      <c r="I15" s="15">
        <f>I16+I18</f>
        <v>40000</v>
      </c>
    </row>
    <row r="16" spans="1:9" ht="15.75" x14ac:dyDescent="0.25">
      <c r="A16" s="39"/>
      <c r="B16" s="39"/>
      <c r="C16" s="39"/>
      <c r="D16" s="39">
        <v>6142</v>
      </c>
      <c r="E16" s="39"/>
      <c r="F16" s="39" t="s">
        <v>195</v>
      </c>
      <c r="G16" s="40">
        <f>G17</f>
        <v>30000</v>
      </c>
      <c r="H16" s="105">
        <f t="shared" si="0"/>
        <v>0</v>
      </c>
      <c r="I16" s="40">
        <f>I17</f>
        <v>30000</v>
      </c>
    </row>
    <row r="17" spans="1:10" ht="15.75" x14ac:dyDescent="0.25">
      <c r="A17" s="16"/>
      <c r="B17" s="16"/>
      <c r="C17" s="16"/>
      <c r="D17" s="16"/>
      <c r="E17" s="16">
        <v>61424</v>
      </c>
      <c r="F17" s="16" t="s">
        <v>196</v>
      </c>
      <c r="G17" s="33">
        <v>30000</v>
      </c>
      <c r="H17" s="95">
        <f t="shared" si="0"/>
        <v>0</v>
      </c>
      <c r="I17" s="33">
        <v>30000</v>
      </c>
    </row>
    <row r="18" spans="1:10" ht="15.75" x14ac:dyDescent="0.25">
      <c r="A18" s="39"/>
      <c r="B18" s="39"/>
      <c r="C18" s="39"/>
      <c r="D18" s="39">
        <v>6145</v>
      </c>
      <c r="E18" s="39"/>
      <c r="F18" s="39" t="s">
        <v>197</v>
      </c>
      <c r="G18" s="40">
        <f>10000</f>
        <v>10000</v>
      </c>
      <c r="H18" s="105">
        <f t="shared" si="0"/>
        <v>0</v>
      </c>
      <c r="I18" s="40">
        <f>10000</f>
        <v>10000</v>
      </c>
    </row>
    <row r="19" spans="1:10" ht="15.75" x14ac:dyDescent="0.25">
      <c r="A19" s="16"/>
      <c r="B19" s="16"/>
      <c r="C19" s="16"/>
      <c r="D19" s="16"/>
      <c r="E19" s="18">
        <v>61453</v>
      </c>
      <c r="F19" s="16" t="s">
        <v>198</v>
      </c>
      <c r="G19" s="33">
        <v>10000</v>
      </c>
      <c r="H19" s="95">
        <f t="shared" si="0"/>
        <v>0</v>
      </c>
      <c r="I19" s="33">
        <v>10000</v>
      </c>
    </row>
    <row r="20" spans="1:10" s="4" customFormat="1" ht="31.5" x14ac:dyDescent="0.25">
      <c r="A20" s="12"/>
      <c r="B20" s="12">
        <v>63</v>
      </c>
      <c r="C20" s="12"/>
      <c r="D20" s="12"/>
      <c r="E20" s="12"/>
      <c r="F20" s="23" t="s">
        <v>199</v>
      </c>
      <c r="G20" s="13">
        <f>G21+G27+G33</f>
        <v>5970000</v>
      </c>
      <c r="H20" s="103">
        <f t="shared" si="0"/>
        <v>-1345000</v>
      </c>
      <c r="I20" s="13">
        <f>I21+I27+I33</f>
        <v>4625000</v>
      </c>
    </row>
    <row r="21" spans="1:10" x14ac:dyDescent="0.25">
      <c r="A21" s="19"/>
      <c r="B21" s="19"/>
      <c r="C21" s="19">
        <v>633</v>
      </c>
      <c r="D21" s="19"/>
      <c r="E21" s="19"/>
      <c r="F21" s="19" t="s">
        <v>200</v>
      </c>
      <c r="G21" s="20">
        <f>G22+G25</f>
        <v>600000</v>
      </c>
      <c r="H21" s="107">
        <f t="shared" si="0"/>
        <v>-400000</v>
      </c>
      <c r="I21" s="20">
        <f>I22+I25</f>
        <v>200000</v>
      </c>
    </row>
    <row r="22" spans="1:10" x14ac:dyDescent="0.25">
      <c r="A22" s="41"/>
      <c r="B22" s="41"/>
      <c r="C22" s="41"/>
      <c r="D22" s="41">
        <v>6331</v>
      </c>
      <c r="E22" s="41"/>
      <c r="F22" s="41" t="s">
        <v>201</v>
      </c>
      <c r="G22" s="42">
        <f>G23+G24</f>
        <v>400000</v>
      </c>
      <c r="H22" s="108">
        <f t="shared" si="0"/>
        <v>-200000</v>
      </c>
      <c r="I22" s="42">
        <f>I23+I24</f>
        <v>200000</v>
      </c>
    </row>
    <row r="23" spans="1:10" x14ac:dyDescent="0.25">
      <c r="A23" s="7"/>
      <c r="B23" s="7"/>
      <c r="C23" s="7"/>
      <c r="D23" s="7"/>
      <c r="E23" s="7">
        <v>63311</v>
      </c>
      <c r="F23" s="7" t="s">
        <v>202</v>
      </c>
      <c r="G23" s="34">
        <v>150000</v>
      </c>
      <c r="H23" s="90">
        <f t="shared" si="0"/>
        <v>0</v>
      </c>
      <c r="I23" s="34">
        <v>150000</v>
      </c>
    </row>
    <row r="24" spans="1:10" x14ac:dyDescent="0.25">
      <c r="A24" s="7"/>
      <c r="B24" s="7"/>
      <c r="C24" s="7"/>
      <c r="D24" s="7"/>
      <c r="E24" s="7">
        <v>63312</v>
      </c>
      <c r="F24" s="7" t="s">
        <v>203</v>
      </c>
      <c r="G24" s="9">
        <v>250000</v>
      </c>
      <c r="H24" s="101">
        <f t="shared" si="0"/>
        <v>-200000</v>
      </c>
      <c r="I24" s="9">
        <v>50000</v>
      </c>
    </row>
    <row r="25" spans="1:10" s="4" customFormat="1" ht="15.75" x14ac:dyDescent="0.25">
      <c r="A25" s="41"/>
      <c r="B25" s="41"/>
      <c r="C25" s="41"/>
      <c r="D25" s="41">
        <v>6332</v>
      </c>
      <c r="E25" s="41"/>
      <c r="F25" s="41" t="s">
        <v>204</v>
      </c>
      <c r="G25" s="42">
        <f>G26</f>
        <v>200000</v>
      </c>
      <c r="H25" s="108">
        <f t="shared" si="0"/>
        <v>-200000</v>
      </c>
      <c r="I25" s="42">
        <f>I26</f>
        <v>0</v>
      </c>
    </row>
    <row r="26" spans="1:10" s="3" customFormat="1" x14ac:dyDescent="0.25">
      <c r="A26" s="7"/>
      <c r="B26" s="7"/>
      <c r="C26" s="7"/>
      <c r="D26" s="7"/>
      <c r="E26" s="7">
        <v>63322</v>
      </c>
      <c r="F26" s="7" t="s">
        <v>205</v>
      </c>
      <c r="G26" s="34">
        <v>200000</v>
      </c>
      <c r="H26" s="90">
        <f t="shared" si="0"/>
        <v>-200000</v>
      </c>
      <c r="I26" s="34">
        <v>0</v>
      </c>
    </row>
    <row r="27" spans="1:10" x14ac:dyDescent="0.25">
      <c r="A27" s="19"/>
      <c r="B27" s="19"/>
      <c r="C27" s="19">
        <v>634</v>
      </c>
      <c r="D27" s="19"/>
      <c r="E27" s="19"/>
      <c r="F27" s="19" t="s">
        <v>206</v>
      </c>
      <c r="G27" s="20">
        <f>G28+G31</f>
        <v>2370000</v>
      </c>
      <c r="H27" s="107">
        <f t="shared" si="0"/>
        <v>-945000</v>
      </c>
      <c r="I27" s="20">
        <f>I28+I31</f>
        <v>1425000</v>
      </c>
    </row>
    <row r="28" spans="1:10" x14ac:dyDescent="0.25">
      <c r="A28" s="41"/>
      <c r="B28" s="41"/>
      <c r="C28" s="41"/>
      <c r="D28" s="41">
        <v>6341</v>
      </c>
      <c r="E28" s="41"/>
      <c r="F28" s="41" t="s">
        <v>207</v>
      </c>
      <c r="G28" s="42">
        <f>G29+G30</f>
        <v>330000</v>
      </c>
      <c r="H28" s="108">
        <f t="shared" si="0"/>
        <v>-105000</v>
      </c>
      <c r="I28" s="42">
        <f>I29+I30</f>
        <v>225000</v>
      </c>
    </row>
    <row r="29" spans="1:10" x14ac:dyDescent="0.25">
      <c r="A29" s="37"/>
      <c r="B29" s="37"/>
      <c r="C29" s="37"/>
      <c r="D29" s="37"/>
      <c r="E29" s="37">
        <v>63414</v>
      </c>
      <c r="F29" s="37" t="s">
        <v>261</v>
      </c>
      <c r="G29" s="38">
        <v>230000</v>
      </c>
      <c r="H29" s="109">
        <f t="shared" si="0"/>
        <v>-105000</v>
      </c>
      <c r="I29" s="38">
        <v>125000</v>
      </c>
    </row>
    <row r="30" spans="1:10" ht="30" x14ac:dyDescent="0.25">
      <c r="A30" s="7"/>
      <c r="B30" s="7"/>
      <c r="C30" s="7"/>
      <c r="D30" s="7"/>
      <c r="E30" s="7">
        <v>63415</v>
      </c>
      <c r="F30" s="5" t="s">
        <v>208</v>
      </c>
      <c r="G30" s="9">
        <v>100000</v>
      </c>
      <c r="H30" s="101">
        <f t="shared" si="0"/>
        <v>0</v>
      </c>
      <c r="I30" s="9">
        <v>100000</v>
      </c>
    </row>
    <row r="31" spans="1:10" x14ac:dyDescent="0.25">
      <c r="A31" s="41"/>
      <c r="B31" s="41"/>
      <c r="C31" s="41"/>
      <c r="D31" s="41">
        <v>6342</v>
      </c>
      <c r="E31" s="41"/>
      <c r="F31" s="41" t="s">
        <v>209</v>
      </c>
      <c r="G31" s="42">
        <f>G32</f>
        <v>2040000</v>
      </c>
      <c r="H31" s="108">
        <f t="shared" si="0"/>
        <v>-840000</v>
      </c>
      <c r="I31" s="42">
        <f>I32</f>
        <v>1200000</v>
      </c>
      <c r="J31" s="32"/>
    </row>
    <row r="32" spans="1:10" ht="30" x14ac:dyDescent="0.25">
      <c r="A32" s="7"/>
      <c r="B32" s="7"/>
      <c r="C32" s="7"/>
      <c r="D32" s="7"/>
      <c r="E32" s="7">
        <v>63425</v>
      </c>
      <c r="F32" s="5" t="s">
        <v>210</v>
      </c>
      <c r="G32" s="34">
        <v>2040000</v>
      </c>
      <c r="H32" s="90">
        <f t="shared" si="0"/>
        <v>-840000</v>
      </c>
      <c r="I32" s="34">
        <v>1200000</v>
      </c>
    </row>
    <row r="33" spans="1:9" x14ac:dyDescent="0.25">
      <c r="A33" s="19"/>
      <c r="B33" s="19"/>
      <c r="C33" s="19">
        <v>638</v>
      </c>
      <c r="D33" s="19"/>
      <c r="E33" s="19"/>
      <c r="F33" s="26" t="s">
        <v>329</v>
      </c>
      <c r="G33" s="35">
        <f>G34</f>
        <v>3000000</v>
      </c>
      <c r="H33" s="96">
        <f t="shared" si="0"/>
        <v>0</v>
      </c>
      <c r="I33" s="35">
        <f>I34</f>
        <v>3000000</v>
      </c>
    </row>
    <row r="34" spans="1:9" x14ac:dyDescent="0.25">
      <c r="A34" s="41"/>
      <c r="B34" s="41"/>
      <c r="C34" s="41"/>
      <c r="D34" s="41">
        <v>6382</v>
      </c>
      <c r="E34" s="41"/>
      <c r="F34" s="80" t="s">
        <v>330</v>
      </c>
      <c r="G34" s="43">
        <f>G35</f>
        <v>3000000</v>
      </c>
      <c r="H34" s="97">
        <f t="shared" si="0"/>
        <v>0</v>
      </c>
      <c r="I34" s="43">
        <f>I35</f>
        <v>3000000</v>
      </c>
    </row>
    <row r="35" spans="1:9" ht="30" x14ac:dyDescent="0.25">
      <c r="A35" s="7"/>
      <c r="B35" s="7"/>
      <c r="C35" s="7"/>
      <c r="D35" s="7"/>
      <c r="E35" s="7">
        <v>63821</v>
      </c>
      <c r="F35" s="5" t="s">
        <v>331</v>
      </c>
      <c r="G35" s="34">
        <v>3000000</v>
      </c>
      <c r="H35" s="90">
        <f t="shared" si="0"/>
        <v>0</v>
      </c>
      <c r="I35" s="34">
        <v>3000000</v>
      </c>
    </row>
    <row r="36" spans="1:9" ht="15.75" x14ac:dyDescent="0.25">
      <c r="A36" s="24"/>
      <c r="B36" s="24">
        <v>64</v>
      </c>
      <c r="C36" s="24"/>
      <c r="D36" s="24"/>
      <c r="E36" s="24"/>
      <c r="F36" s="24" t="s">
        <v>211</v>
      </c>
      <c r="G36" s="25">
        <f>G37+G44</f>
        <v>162000</v>
      </c>
      <c r="H36" s="110">
        <f t="shared" si="0"/>
        <v>20000</v>
      </c>
      <c r="I36" s="25">
        <f>I37+I44</f>
        <v>182000</v>
      </c>
    </row>
    <row r="37" spans="1:9" s="3" customFormat="1" x14ac:dyDescent="0.25">
      <c r="A37" s="7"/>
      <c r="B37" s="19"/>
      <c r="C37" s="19">
        <v>641</v>
      </c>
      <c r="D37" s="19"/>
      <c r="E37" s="19"/>
      <c r="F37" s="19" t="s">
        <v>212</v>
      </c>
      <c r="G37" s="20">
        <f>G38+G40+G42</f>
        <v>9000</v>
      </c>
      <c r="H37" s="107">
        <f t="shared" si="0"/>
        <v>0</v>
      </c>
      <c r="I37" s="20">
        <f>I38+I40+I42</f>
        <v>9000</v>
      </c>
    </row>
    <row r="38" spans="1:9" x14ac:dyDescent="0.25">
      <c r="A38" s="41"/>
      <c r="B38" s="41"/>
      <c r="C38" s="41"/>
      <c r="D38" s="41">
        <v>6413</v>
      </c>
      <c r="E38" s="41"/>
      <c r="F38" s="41" t="s">
        <v>213</v>
      </c>
      <c r="G38" s="42">
        <f>G39</f>
        <v>3000</v>
      </c>
      <c r="H38" s="108">
        <f t="shared" si="0"/>
        <v>0</v>
      </c>
      <c r="I38" s="42">
        <f>I39</f>
        <v>3000</v>
      </c>
    </row>
    <row r="39" spans="1:9" x14ac:dyDescent="0.25">
      <c r="A39" s="7"/>
      <c r="B39" s="7"/>
      <c r="C39" s="7"/>
      <c r="D39" s="7"/>
      <c r="E39" s="7">
        <v>64132</v>
      </c>
      <c r="F39" s="7" t="s">
        <v>214</v>
      </c>
      <c r="G39" s="9">
        <v>3000</v>
      </c>
      <c r="H39" s="101">
        <f t="shared" si="0"/>
        <v>0</v>
      </c>
      <c r="I39" s="9">
        <v>3000</v>
      </c>
    </row>
    <row r="40" spans="1:9" x14ac:dyDescent="0.25">
      <c r="A40" s="41"/>
      <c r="B40" s="41"/>
      <c r="C40" s="41"/>
      <c r="D40" s="41">
        <v>6414</v>
      </c>
      <c r="E40" s="44"/>
      <c r="F40" s="41" t="s">
        <v>215</v>
      </c>
      <c r="G40" s="42">
        <f>G41</f>
        <v>1000</v>
      </c>
      <c r="H40" s="108">
        <f t="shared" si="0"/>
        <v>0</v>
      </c>
      <c r="I40" s="42">
        <f>I41</f>
        <v>1000</v>
      </c>
    </row>
    <row r="41" spans="1:9" x14ac:dyDescent="0.25">
      <c r="A41" s="7"/>
      <c r="B41" s="7"/>
      <c r="C41" s="7"/>
      <c r="D41" s="7"/>
      <c r="E41" s="21">
        <v>64143</v>
      </c>
      <c r="F41" s="7" t="s">
        <v>216</v>
      </c>
      <c r="G41" s="9">
        <v>1000</v>
      </c>
      <c r="H41" s="101">
        <f t="shared" si="0"/>
        <v>0</v>
      </c>
      <c r="I41" s="9">
        <v>1000</v>
      </c>
    </row>
    <row r="42" spans="1:9" x14ac:dyDescent="0.25">
      <c r="A42" s="41"/>
      <c r="B42" s="41"/>
      <c r="C42" s="41"/>
      <c r="D42" s="41">
        <v>6419</v>
      </c>
      <c r="E42" s="41"/>
      <c r="F42" s="41" t="s">
        <v>217</v>
      </c>
      <c r="G42" s="42">
        <f>G43</f>
        <v>5000</v>
      </c>
      <c r="H42" s="108">
        <f t="shared" si="0"/>
        <v>0</v>
      </c>
      <c r="I42" s="42">
        <f>I43</f>
        <v>5000</v>
      </c>
    </row>
    <row r="43" spans="1:9" x14ac:dyDescent="0.25">
      <c r="A43" s="7"/>
      <c r="B43" s="7"/>
      <c r="C43" s="7"/>
      <c r="D43" s="7"/>
      <c r="E43" s="7">
        <v>64199</v>
      </c>
      <c r="F43" s="7" t="s">
        <v>217</v>
      </c>
      <c r="G43" s="9">
        <v>5000</v>
      </c>
      <c r="H43" s="101">
        <f t="shared" si="0"/>
        <v>0</v>
      </c>
      <c r="I43" s="9">
        <v>5000</v>
      </c>
    </row>
    <row r="44" spans="1:9" s="3" customFormat="1" x14ac:dyDescent="0.25">
      <c r="A44" s="19"/>
      <c r="B44" s="19"/>
      <c r="C44" s="19">
        <v>642</v>
      </c>
      <c r="D44" s="19"/>
      <c r="E44" s="19"/>
      <c r="F44" s="26" t="s">
        <v>218</v>
      </c>
      <c r="G44" s="20">
        <f>G45+G49+G54+G60</f>
        <v>153000</v>
      </c>
      <c r="H44" s="107">
        <f t="shared" si="0"/>
        <v>20000</v>
      </c>
      <c r="I44" s="20">
        <f>I45+I49+I54+I60</f>
        <v>173000</v>
      </c>
    </row>
    <row r="45" spans="1:9" x14ac:dyDescent="0.25">
      <c r="A45" s="41"/>
      <c r="B45" s="41"/>
      <c r="C45" s="41"/>
      <c r="D45" s="41">
        <v>6421</v>
      </c>
      <c r="E45" s="41"/>
      <c r="F45" s="41" t="s">
        <v>219</v>
      </c>
      <c r="G45" s="42">
        <f>G46</f>
        <v>15000</v>
      </c>
      <c r="H45" s="108">
        <f t="shared" si="0"/>
        <v>0</v>
      </c>
      <c r="I45" s="42">
        <f>I46</f>
        <v>15000</v>
      </c>
    </row>
    <row r="46" spans="1:9" x14ac:dyDescent="0.25">
      <c r="A46" s="7"/>
      <c r="B46" s="7"/>
      <c r="C46" s="7"/>
      <c r="D46" s="7"/>
      <c r="E46" s="21">
        <v>64219</v>
      </c>
      <c r="F46" s="7" t="s">
        <v>220</v>
      </c>
      <c r="G46" s="9">
        <f>G47+G48</f>
        <v>15000</v>
      </c>
      <c r="H46" s="101">
        <f t="shared" si="0"/>
        <v>0</v>
      </c>
      <c r="I46" s="9">
        <f>I47+I48</f>
        <v>15000</v>
      </c>
    </row>
    <row r="47" spans="1:9" x14ac:dyDescent="0.25">
      <c r="A47" s="7"/>
      <c r="B47" s="7"/>
      <c r="C47" s="7"/>
      <c r="D47" s="7"/>
      <c r="E47" s="21" t="s">
        <v>17</v>
      </c>
      <c r="F47" s="7" t="s">
        <v>221</v>
      </c>
      <c r="G47" s="9">
        <v>1000</v>
      </c>
      <c r="H47" s="101">
        <f t="shared" si="0"/>
        <v>0</v>
      </c>
      <c r="I47" s="9">
        <v>1000</v>
      </c>
    </row>
    <row r="48" spans="1:9" x14ac:dyDescent="0.25">
      <c r="A48" s="7"/>
      <c r="B48" s="7"/>
      <c r="C48" s="7"/>
      <c r="D48" s="7"/>
      <c r="E48" s="21" t="s">
        <v>39</v>
      </c>
      <c r="F48" s="7" t="s">
        <v>275</v>
      </c>
      <c r="G48" s="9">
        <v>14000</v>
      </c>
      <c r="H48" s="101">
        <f t="shared" si="0"/>
        <v>0</v>
      </c>
      <c r="I48" s="9">
        <v>14000</v>
      </c>
    </row>
    <row r="49" spans="1:10" x14ac:dyDescent="0.25">
      <c r="A49" s="41"/>
      <c r="B49" s="41"/>
      <c r="C49" s="41"/>
      <c r="D49" s="41">
        <v>6422</v>
      </c>
      <c r="E49" s="44"/>
      <c r="F49" s="41" t="s">
        <v>222</v>
      </c>
      <c r="G49" s="42">
        <f>G50+G51+G52+G53</f>
        <v>60000</v>
      </c>
      <c r="H49" s="108">
        <f t="shared" si="0"/>
        <v>20000</v>
      </c>
      <c r="I49" s="42">
        <f>I50+I51+I52+I53</f>
        <v>80000</v>
      </c>
    </row>
    <row r="50" spans="1:10" x14ac:dyDescent="0.25">
      <c r="A50" s="7"/>
      <c r="B50" s="7"/>
      <c r="C50" s="7"/>
      <c r="D50" s="7"/>
      <c r="E50" s="7">
        <v>64222</v>
      </c>
      <c r="F50" s="7" t="s">
        <v>223</v>
      </c>
      <c r="G50" s="34">
        <v>20000</v>
      </c>
      <c r="H50" s="90">
        <f t="shared" si="0"/>
        <v>0</v>
      </c>
      <c r="I50" s="34">
        <v>20000</v>
      </c>
    </row>
    <row r="51" spans="1:10" x14ac:dyDescent="0.25">
      <c r="A51" s="7"/>
      <c r="B51" s="7"/>
      <c r="C51" s="7"/>
      <c r="D51" s="7"/>
      <c r="E51" s="7">
        <v>64224</v>
      </c>
      <c r="F51" s="7" t="s">
        <v>262</v>
      </c>
      <c r="G51" s="9">
        <v>10000</v>
      </c>
      <c r="H51" s="101">
        <f t="shared" si="0"/>
        <v>0</v>
      </c>
      <c r="I51" s="9">
        <v>10000</v>
      </c>
    </row>
    <row r="52" spans="1:10" x14ac:dyDescent="0.25">
      <c r="A52" s="7"/>
      <c r="B52" s="7"/>
      <c r="C52" s="7"/>
      <c r="D52" s="7"/>
      <c r="E52" s="7">
        <v>64225</v>
      </c>
      <c r="F52" s="7" t="s">
        <v>224</v>
      </c>
      <c r="G52" s="9">
        <v>5000</v>
      </c>
      <c r="H52" s="101">
        <f t="shared" si="0"/>
        <v>20000</v>
      </c>
      <c r="I52" s="9">
        <v>25000</v>
      </c>
    </row>
    <row r="53" spans="1:10" x14ac:dyDescent="0.25">
      <c r="A53" s="7"/>
      <c r="B53" s="7"/>
      <c r="C53" s="7"/>
      <c r="D53" s="7"/>
      <c r="E53" s="7">
        <v>64229</v>
      </c>
      <c r="F53" s="7" t="s">
        <v>225</v>
      </c>
      <c r="G53" s="34">
        <v>25000</v>
      </c>
      <c r="H53" s="90">
        <f t="shared" si="0"/>
        <v>0</v>
      </c>
      <c r="I53" s="34">
        <v>25000</v>
      </c>
      <c r="J53" s="32"/>
    </row>
    <row r="54" spans="1:10" x14ac:dyDescent="0.25">
      <c r="A54" s="41"/>
      <c r="B54" s="41"/>
      <c r="C54" s="41"/>
      <c r="D54" s="41">
        <v>6423</v>
      </c>
      <c r="E54" s="41"/>
      <c r="F54" s="41" t="s">
        <v>226</v>
      </c>
      <c r="G54" s="42">
        <f>G55+G56+G57</f>
        <v>73000</v>
      </c>
      <c r="H54" s="108">
        <f t="shared" si="0"/>
        <v>0</v>
      </c>
      <c r="I54" s="42">
        <f>I55+I56+I57</f>
        <v>73000</v>
      </c>
    </row>
    <row r="55" spans="1:10" x14ac:dyDescent="0.25">
      <c r="A55" s="7"/>
      <c r="B55" s="7"/>
      <c r="C55" s="7"/>
      <c r="D55" s="7"/>
      <c r="E55" s="7">
        <v>64231</v>
      </c>
      <c r="F55" s="7" t="s">
        <v>227</v>
      </c>
      <c r="G55" s="9">
        <v>4000</v>
      </c>
      <c r="H55" s="101">
        <f t="shared" si="0"/>
        <v>0</v>
      </c>
      <c r="I55" s="9">
        <v>4000</v>
      </c>
    </row>
    <row r="56" spans="1:10" x14ac:dyDescent="0.25">
      <c r="A56" s="19"/>
      <c r="B56" s="19"/>
      <c r="C56" s="19"/>
      <c r="D56" s="19"/>
      <c r="E56" s="27">
        <v>64236</v>
      </c>
      <c r="F56" s="27" t="s">
        <v>228</v>
      </c>
      <c r="G56" s="28">
        <v>1000</v>
      </c>
      <c r="H56" s="111">
        <f t="shared" si="0"/>
        <v>0</v>
      </c>
      <c r="I56" s="28">
        <v>1000</v>
      </c>
    </row>
    <row r="57" spans="1:10" x14ac:dyDescent="0.25">
      <c r="A57" s="7"/>
      <c r="B57" s="7"/>
      <c r="C57" s="7"/>
      <c r="D57" s="7"/>
      <c r="E57" s="7">
        <v>64239</v>
      </c>
      <c r="F57" s="7" t="s">
        <v>229</v>
      </c>
      <c r="G57" s="9">
        <f>G59+G58</f>
        <v>68000</v>
      </c>
      <c r="H57" s="101">
        <f t="shared" si="0"/>
        <v>0</v>
      </c>
      <c r="I57" s="9">
        <f>I59+I58</f>
        <v>68000</v>
      </c>
    </row>
    <row r="58" spans="1:10" x14ac:dyDescent="0.25">
      <c r="A58" s="7"/>
      <c r="B58" s="7"/>
      <c r="C58" s="7"/>
      <c r="D58" s="7"/>
      <c r="E58" s="7" t="s">
        <v>17</v>
      </c>
      <c r="F58" s="7" t="s">
        <v>230</v>
      </c>
      <c r="G58" s="9">
        <v>10000</v>
      </c>
      <c r="H58" s="101">
        <f t="shared" si="0"/>
        <v>0</v>
      </c>
      <c r="I58" s="9">
        <v>10000</v>
      </c>
    </row>
    <row r="59" spans="1:10" x14ac:dyDescent="0.25">
      <c r="A59" s="7"/>
      <c r="B59" s="7"/>
      <c r="C59" s="7"/>
      <c r="D59" s="7"/>
      <c r="E59" s="7" t="s">
        <v>39</v>
      </c>
      <c r="F59" s="7" t="s">
        <v>231</v>
      </c>
      <c r="G59" s="9">
        <v>58000</v>
      </c>
      <c r="H59" s="101">
        <f t="shared" si="0"/>
        <v>0</v>
      </c>
      <c r="I59" s="9">
        <v>58000</v>
      </c>
    </row>
    <row r="60" spans="1:10" x14ac:dyDescent="0.25">
      <c r="A60" s="41"/>
      <c r="B60" s="41"/>
      <c r="C60" s="41"/>
      <c r="D60" s="41">
        <v>6429</v>
      </c>
      <c r="E60" s="41"/>
      <c r="F60" s="41" t="s">
        <v>232</v>
      </c>
      <c r="G60" s="42">
        <f>G61</f>
        <v>5000</v>
      </c>
      <c r="H60" s="108">
        <f t="shared" si="0"/>
        <v>0</v>
      </c>
      <c r="I60" s="42">
        <f>I61</f>
        <v>5000</v>
      </c>
    </row>
    <row r="61" spans="1:10" x14ac:dyDescent="0.25">
      <c r="A61" s="7"/>
      <c r="B61" s="7"/>
      <c r="C61" s="7"/>
      <c r="D61" s="7"/>
      <c r="E61" s="7">
        <v>64299</v>
      </c>
      <c r="F61" s="7" t="s">
        <v>232</v>
      </c>
      <c r="G61" s="9">
        <v>5000</v>
      </c>
      <c r="H61" s="101">
        <f t="shared" si="0"/>
        <v>0</v>
      </c>
      <c r="I61" s="9">
        <v>5000</v>
      </c>
    </row>
    <row r="62" spans="1:10" ht="31.5" x14ac:dyDescent="0.25">
      <c r="A62" s="24"/>
      <c r="B62" s="24">
        <v>65</v>
      </c>
      <c r="C62" s="24"/>
      <c r="D62" s="24"/>
      <c r="E62" s="24"/>
      <c r="F62" s="29" t="s">
        <v>233</v>
      </c>
      <c r="G62" s="25">
        <f>G63+G66+G80</f>
        <v>1242000</v>
      </c>
      <c r="H62" s="110">
        <f t="shared" si="0"/>
        <v>0</v>
      </c>
      <c r="I62" s="25">
        <f>I63+I66+I80</f>
        <v>1242000</v>
      </c>
    </row>
    <row r="63" spans="1:10" s="3" customFormat="1" x14ac:dyDescent="0.25">
      <c r="A63" s="19"/>
      <c r="B63" s="19"/>
      <c r="C63" s="19">
        <v>651</v>
      </c>
      <c r="D63" s="19"/>
      <c r="E63" s="19"/>
      <c r="F63" s="26" t="s">
        <v>234</v>
      </c>
      <c r="G63" s="20">
        <f>G64</f>
        <v>5000</v>
      </c>
      <c r="H63" s="107">
        <f t="shared" si="0"/>
        <v>0</v>
      </c>
      <c r="I63" s="20">
        <f>I64</f>
        <v>5000</v>
      </c>
    </row>
    <row r="64" spans="1:10" x14ac:dyDescent="0.25">
      <c r="A64" s="41"/>
      <c r="B64" s="41"/>
      <c r="C64" s="41"/>
      <c r="D64" s="41">
        <v>6513</v>
      </c>
      <c r="E64" s="41"/>
      <c r="F64" s="41" t="s">
        <v>235</v>
      </c>
      <c r="G64" s="42">
        <f>G65</f>
        <v>5000</v>
      </c>
      <c r="H64" s="108">
        <f t="shared" si="0"/>
        <v>0</v>
      </c>
      <c r="I64" s="42">
        <f>I65</f>
        <v>5000</v>
      </c>
    </row>
    <row r="65" spans="1:9" x14ac:dyDescent="0.25">
      <c r="A65" s="7"/>
      <c r="B65" s="7"/>
      <c r="C65" s="7"/>
      <c r="D65" s="7"/>
      <c r="E65" s="21">
        <v>65139</v>
      </c>
      <c r="F65" s="7" t="s">
        <v>236</v>
      </c>
      <c r="G65" s="9">
        <v>5000</v>
      </c>
      <c r="H65" s="101">
        <f t="shared" si="0"/>
        <v>0</v>
      </c>
      <c r="I65" s="9">
        <v>5000</v>
      </c>
    </row>
    <row r="66" spans="1:9" x14ac:dyDescent="0.25">
      <c r="A66" s="19"/>
      <c r="B66" s="19"/>
      <c r="C66" s="19">
        <v>652</v>
      </c>
      <c r="D66" s="19"/>
      <c r="E66" s="30"/>
      <c r="F66" s="19" t="s">
        <v>237</v>
      </c>
      <c r="G66" s="20">
        <f>G67+G70+G72+G74</f>
        <v>977000</v>
      </c>
      <c r="H66" s="107">
        <f t="shared" si="0"/>
        <v>0</v>
      </c>
      <c r="I66" s="20">
        <f>I67+I70+I72+I74</f>
        <v>977000</v>
      </c>
    </row>
    <row r="67" spans="1:9" x14ac:dyDescent="0.25">
      <c r="A67" s="41"/>
      <c r="B67" s="41"/>
      <c r="C67" s="41"/>
      <c r="D67" s="41">
        <v>6522</v>
      </c>
      <c r="E67" s="44"/>
      <c r="F67" s="41" t="s">
        <v>238</v>
      </c>
      <c r="G67" s="42">
        <f>G68+G69</f>
        <v>20000</v>
      </c>
      <c r="H67" s="108">
        <f t="shared" si="0"/>
        <v>0</v>
      </c>
      <c r="I67" s="42">
        <f>I68+I69</f>
        <v>20000</v>
      </c>
    </row>
    <row r="68" spans="1:9" x14ac:dyDescent="0.25">
      <c r="A68" s="7"/>
      <c r="B68" s="7"/>
      <c r="C68" s="7"/>
      <c r="D68" s="7"/>
      <c r="E68" s="7">
        <v>65221</v>
      </c>
      <c r="F68" s="7" t="s">
        <v>239</v>
      </c>
      <c r="G68" s="9">
        <v>10000</v>
      </c>
      <c r="H68" s="101">
        <f t="shared" si="0"/>
        <v>0</v>
      </c>
      <c r="I68" s="9">
        <v>10000</v>
      </c>
    </row>
    <row r="69" spans="1:9" x14ac:dyDescent="0.25">
      <c r="A69" s="7"/>
      <c r="B69" s="7"/>
      <c r="C69" s="7"/>
      <c r="D69" s="7"/>
      <c r="E69" s="7">
        <v>65229</v>
      </c>
      <c r="F69" s="7" t="s">
        <v>240</v>
      </c>
      <c r="G69" s="34">
        <v>10000</v>
      </c>
      <c r="H69" s="90">
        <f t="shared" ref="H69:H99" si="1">I69-G69</f>
        <v>0</v>
      </c>
      <c r="I69" s="34">
        <v>10000</v>
      </c>
    </row>
    <row r="70" spans="1:9" x14ac:dyDescent="0.25">
      <c r="A70" s="41"/>
      <c r="B70" s="41"/>
      <c r="C70" s="41"/>
      <c r="D70" s="41">
        <v>6524</v>
      </c>
      <c r="E70" s="41"/>
      <c r="F70" s="41" t="s">
        <v>241</v>
      </c>
      <c r="G70" s="42">
        <f>G71</f>
        <v>400000</v>
      </c>
      <c r="H70" s="108">
        <f t="shared" si="1"/>
        <v>0</v>
      </c>
      <c r="I70" s="42">
        <f>I71</f>
        <v>400000</v>
      </c>
    </row>
    <row r="71" spans="1:9" x14ac:dyDescent="0.25">
      <c r="A71" s="7"/>
      <c r="B71" s="7"/>
      <c r="C71" s="7"/>
      <c r="D71" s="7"/>
      <c r="E71" s="7">
        <v>65241</v>
      </c>
      <c r="F71" s="7" t="s">
        <v>242</v>
      </c>
      <c r="G71" s="34">
        <v>400000</v>
      </c>
      <c r="H71" s="90">
        <f t="shared" si="1"/>
        <v>0</v>
      </c>
      <c r="I71" s="34">
        <v>400000</v>
      </c>
    </row>
    <row r="72" spans="1:9" x14ac:dyDescent="0.25">
      <c r="A72" s="41"/>
      <c r="B72" s="41"/>
      <c r="C72" s="41"/>
      <c r="D72" s="41">
        <v>6525</v>
      </c>
      <c r="E72" s="41"/>
      <c r="F72" s="41" t="s">
        <v>243</v>
      </c>
      <c r="G72" s="42">
        <f>G73</f>
        <v>200000</v>
      </c>
      <c r="H72" s="108">
        <f t="shared" si="1"/>
        <v>0</v>
      </c>
      <c r="I72" s="42">
        <f>I73</f>
        <v>200000</v>
      </c>
    </row>
    <row r="73" spans="1:9" x14ac:dyDescent="0.25">
      <c r="A73" s="7"/>
      <c r="B73" s="7"/>
      <c r="C73" s="7"/>
      <c r="D73" s="7"/>
      <c r="E73" s="7">
        <v>65251</v>
      </c>
      <c r="F73" s="7" t="s">
        <v>243</v>
      </c>
      <c r="G73" s="9">
        <v>200000</v>
      </c>
      <c r="H73" s="101">
        <f t="shared" si="1"/>
        <v>0</v>
      </c>
      <c r="I73" s="9">
        <v>200000</v>
      </c>
    </row>
    <row r="74" spans="1:9" x14ac:dyDescent="0.25">
      <c r="A74" s="41"/>
      <c r="B74" s="41"/>
      <c r="C74" s="41"/>
      <c r="D74" s="41">
        <v>6526</v>
      </c>
      <c r="E74" s="41"/>
      <c r="F74" s="41" t="s">
        <v>244</v>
      </c>
      <c r="G74" s="42">
        <f>G75</f>
        <v>357000</v>
      </c>
      <c r="H74" s="108">
        <f t="shared" si="1"/>
        <v>0</v>
      </c>
      <c r="I74" s="42">
        <f>I75</f>
        <v>357000</v>
      </c>
    </row>
    <row r="75" spans="1:9" x14ac:dyDescent="0.25">
      <c r="A75" s="7"/>
      <c r="B75" s="7"/>
      <c r="C75" s="7"/>
      <c r="D75" s="7"/>
      <c r="E75" s="7">
        <v>65269</v>
      </c>
      <c r="F75" s="7" t="s">
        <v>245</v>
      </c>
      <c r="G75" s="9">
        <f>G76+G77+G79+G78</f>
        <v>357000</v>
      </c>
      <c r="H75" s="101">
        <f t="shared" si="1"/>
        <v>0</v>
      </c>
      <c r="I75" s="9">
        <f>I76+I77+I79+I78</f>
        <v>357000</v>
      </c>
    </row>
    <row r="76" spans="1:9" x14ac:dyDescent="0.25">
      <c r="A76" s="7"/>
      <c r="B76" s="7"/>
      <c r="C76" s="7"/>
      <c r="D76" s="7"/>
      <c r="E76" s="7" t="s">
        <v>17</v>
      </c>
      <c r="F76" s="7" t="s">
        <v>246</v>
      </c>
      <c r="G76" s="34">
        <v>300000</v>
      </c>
      <c r="H76" s="90">
        <f t="shared" si="1"/>
        <v>0</v>
      </c>
      <c r="I76" s="34">
        <v>300000</v>
      </c>
    </row>
    <row r="77" spans="1:9" x14ac:dyDescent="0.25">
      <c r="A77" s="7"/>
      <c r="B77" s="7"/>
      <c r="C77" s="7"/>
      <c r="D77" s="7"/>
      <c r="E77" s="7" t="s">
        <v>39</v>
      </c>
      <c r="F77" s="7" t="s">
        <v>247</v>
      </c>
      <c r="G77" s="9">
        <v>25000</v>
      </c>
      <c r="H77" s="101">
        <f t="shared" si="1"/>
        <v>0</v>
      </c>
      <c r="I77" s="9">
        <v>25000</v>
      </c>
    </row>
    <row r="78" spans="1:9" x14ac:dyDescent="0.25">
      <c r="A78" s="7"/>
      <c r="B78" s="7"/>
      <c r="C78" s="7"/>
      <c r="D78" s="7"/>
      <c r="E78" s="7" t="s">
        <v>46</v>
      </c>
      <c r="F78" s="7" t="s">
        <v>248</v>
      </c>
      <c r="G78" s="9">
        <v>2000</v>
      </c>
      <c r="H78" s="101">
        <f t="shared" si="1"/>
        <v>0</v>
      </c>
      <c r="I78" s="9">
        <v>2000</v>
      </c>
    </row>
    <row r="79" spans="1:9" x14ac:dyDescent="0.25">
      <c r="A79" s="7"/>
      <c r="B79" s="7"/>
      <c r="C79" s="7"/>
      <c r="D79" s="7"/>
      <c r="E79" s="7" t="s">
        <v>75</v>
      </c>
      <c r="F79" s="7" t="s">
        <v>249</v>
      </c>
      <c r="G79" s="9">
        <v>30000</v>
      </c>
      <c r="H79" s="101">
        <f t="shared" si="1"/>
        <v>0</v>
      </c>
      <c r="I79" s="9">
        <v>30000</v>
      </c>
    </row>
    <row r="80" spans="1:9" x14ac:dyDescent="0.25">
      <c r="A80" s="19"/>
      <c r="B80" s="19"/>
      <c r="C80" s="19">
        <v>653</v>
      </c>
      <c r="D80" s="19"/>
      <c r="E80" s="19"/>
      <c r="F80" s="19" t="s">
        <v>250</v>
      </c>
      <c r="G80" s="20">
        <f>G81+G83+G85</f>
        <v>260000</v>
      </c>
      <c r="H80" s="107">
        <f t="shared" si="1"/>
        <v>0</v>
      </c>
      <c r="I80" s="20">
        <f>I81+I83+I85</f>
        <v>260000</v>
      </c>
    </row>
    <row r="81" spans="1:9" x14ac:dyDescent="0.25">
      <c r="A81" s="41"/>
      <c r="B81" s="41"/>
      <c r="C81" s="41"/>
      <c r="D81" s="41">
        <v>6531</v>
      </c>
      <c r="E81" s="41"/>
      <c r="F81" s="41" t="s">
        <v>251</v>
      </c>
      <c r="G81" s="42">
        <f>G82</f>
        <v>50000</v>
      </c>
      <c r="H81" s="108">
        <f t="shared" si="1"/>
        <v>0</v>
      </c>
      <c r="I81" s="42">
        <f>I82</f>
        <v>50000</v>
      </c>
    </row>
    <row r="82" spans="1:9" x14ac:dyDescent="0.25">
      <c r="A82" s="7"/>
      <c r="B82" s="7"/>
      <c r="C82" s="7"/>
      <c r="D82" s="7"/>
      <c r="E82" s="7">
        <v>65311</v>
      </c>
      <c r="F82" s="7" t="s">
        <v>251</v>
      </c>
      <c r="G82" s="9">
        <v>50000</v>
      </c>
      <c r="H82" s="101">
        <f t="shared" si="1"/>
        <v>0</v>
      </c>
      <c r="I82" s="9">
        <v>50000</v>
      </c>
    </row>
    <row r="83" spans="1:9" x14ac:dyDescent="0.25">
      <c r="A83" s="41"/>
      <c r="B83" s="41"/>
      <c r="C83" s="41"/>
      <c r="D83" s="41">
        <v>6532</v>
      </c>
      <c r="E83" s="41"/>
      <c r="F83" s="41" t="s">
        <v>252</v>
      </c>
      <c r="G83" s="42">
        <f>G84</f>
        <v>200000</v>
      </c>
      <c r="H83" s="108">
        <f t="shared" si="1"/>
        <v>0</v>
      </c>
      <c r="I83" s="42">
        <f>I84</f>
        <v>200000</v>
      </c>
    </row>
    <row r="84" spans="1:9" x14ac:dyDescent="0.25">
      <c r="A84" s="7"/>
      <c r="B84" s="7"/>
      <c r="C84" s="7"/>
      <c r="D84" s="7"/>
      <c r="E84" s="7">
        <v>65321</v>
      </c>
      <c r="F84" s="5" t="s">
        <v>252</v>
      </c>
      <c r="G84" s="9">
        <v>200000</v>
      </c>
      <c r="H84" s="101">
        <f t="shared" si="1"/>
        <v>0</v>
      </c>
      <c r="I84" s="9">
        <v>200000</v>
      </c>
    </row>
    <row r="85" spans="1:9" x14ac:dyDescent="0.25">
      <c r="A85" s="41"/>
      <c r="B85" s="41"/>
      <c r="C85" s="41"/>
      <c r="D85" s="41">
        <v>6533</v>
      </c>
      <c r="E85" s="41"/>
      <c r="F85" s="41" t="s">
        <v>253</v>
      </c>
      <c r="G85" s="42">
        <f>G86</f>
        <v>10000</v>
      </c>
      <c r="H85" s="108">
        <f t="shared" si="1"/>
        <v>0</v>
      </c>
      <c r="I85" s="42">
        <f>I86</f>
        <v>10000</v>
      </c>
    </row>
    <row r="86" spans="1:9" x14ac:dyDescent="0.25">
      <c r="A86" s="7"/>
      <c r="B86" s="7"/>
      <c r="C86" s="7"/>
      <c r="D86" s="7"/>
      <c r="E86" s="7">
        <v>65331</v>
      </c>
      <c r="F86" s="7" t="s">
        <v>254</v>
      </c>
      <c r="G86" s="9">
        <v>10000</v>
      </c>
      <c r="H86" s="101">
        <f t="shared" si="1"/>
        <v>0</v>
      </c>
      <c r="I86" s="9">
        <v>10000</v>
      </c>
    </row>
    <row r="87" spans="1:9" ht="18.75" x14ac:dyDescent="0.3">
      <c r="A87" s="10">
        <v>7</v>
      </c>
      <c r="B87" s="10"/>
      <c r="C87" s="10"/>
      <c r="D87" s="10"/>
      <c r="E87" s="10"/>
      <c r="F87" s="10" t="s">
        <v>255</v>
      </c>
      <c r="G87" s="11">
        <f>G88+G92</f>
        <v>120000</v>
      </c>
      <c r="H87" s="102">
        <f t="shared" si="1"/>
        <v>210000</v>
      </c>
      <c r="I87" s="11">
        <f>I88+I92</f>
        <v>330000</v>
      </c>
    </row>
    <row r="88" spans="1:9" ht="15.75" x14ac:dyDescent="0.25">
      <c r="A88" s="24"/>
      <c r="B88" s="24">
        <v>71</v>
      </c>
      <c r="C88" s="24"/>
      <c r="D88" s="24"/>
      <c r="E88" s="24"/>
      <c r="F88" s="24" t="s">
        <v>256</v>
      </c>
      <c r="G88" s="25">
        <f>G89</f>
        <v>20000</v>
      </c>
      <c r="H88" s="110">
        <f t="shared" si="1"/>
        <v>0</v>
      </c>
      <c r="I88" s="25">
        <f>I89</f>
        <v>20000</v>
      </c>
    </row>
    <row r="89" spans="1:9" s="3" customFormat="1" x14ac:dyDescent="0.25">
      <c r="A89" s="19"/>
      <c r="B89" s="19"/>
      <c r="C89" s="19">
        <v>711</v>
      </c>
      <c r="D89" s="19"/>
      <c r="E89" s="19"/>
      <c r="F89" s="19" t="s">
        <v>257</v>
      </c>
      <c r="G89" s="20">
        <f>G90</f>
        <v>20000</v>
      </c>
      <c r="H89" s="107">
        <f t="shared" si="1"/>
        <v>0</v>
      </c>
      <c r="I89" s="20">
        <f>I90</f>
        <v>20000</v>
      </c>
    </row>
    <row r="90" spans="1:9" x14ac:dyDescent="0.25">
      <c r="A90" s="45"/>
      <c r="B90" s="45"/>
      <c r="C90" s="45"/>
      <c r="D90" s="45">
        <v>7111</v>
      </c>
      <c r="E90" s="45"/>
      <c r="F90" s="45" t="s">
        <v>156</v>
      </c>
      <c r="G90" s="46">
        <f>G91</f>
        <v>20000</v>
      </c>
      <c r="H90" s="112">
        <f t="shared" si="1"/>
        <v>0</v>
      </c>
      <c r="I90" s="46">
        <f>I91</f>
        <v>20000</v>
      </c>
    </row>
    <row r="91" spans="1:9" x14ac:dyDescent="0.25">
      <c r="A91" s="7"/>
      <c r="B91" s="7"/>
      <c r="C91" s="7"/>
      <c r="D91" s="7"/>
      <c r="E91" s="7">
        <v>71112</v>
      </c>
      <c r="F91" s="7" t="s">
        <v>157</v>
      </c>
      <c r="G91" s="9">
        <v>20000</v>
      </c>
      <c r="H91" s="101">
        <f t="shared" si="1"/>
        <v>0</v>
      </c>
      <c r="I91" s="9">
        <v>20000</v>
      </c>
    </row>
    <row r="92" spans="1:9" s="71" customFormat="1" ht="15.75" x14ac:dyDescent="0.25">
      <c r="A92" s="81"/>
      <c r="B92" s="81">
        <v>72</v>
      </c>
      <c r="C92" s="81"/>
      <c r="D92" s="81"/>
      <c r="E92" s="81"/>
      <c r="F92" s="81" t="s">
        <v>335</v>
      </c>
      <c r="G92" s="82">
        <f>G93</f>
        <v>100000</v>
      </c>
      <c r="H92" s="113">
        <f t="shared" si="1"/>
        <v>210000</v>
      </c>
      <c r="I92" s="82">
        <f>I93+I96+I99</f>
        <v>310000</v>
      </c>
    </row>
    <row r="93" spans="1:9" x14ac:dyDescent="0.25">
      <c r="A93" s="19"/>
      <c r="B93" s="19"/>
      <c r="C93" s="19">
        <v>721</v>
      </c>
      <c r="D93" s="19"/>
      <c r="E93" s="19"/>
      <c r="F93" s="19" t="s">
        <v>336</v>
      </c>
      <c r="G93" s="20">
        <f>G94</f>
        <v>100000</v>
      </c>
      <c r="H93" s="107">
        <f t="shared" si="1"/>
        <v>0</v>
      </c>
      <c r="I93" s="20">
        <f>I94</f>
        <v>100000</v>
      </c>
    </row>
    <row r="94" spans="1:9" x14ac:dyDescent="0.25">
      <c r="A94" s="41"/>
      <c r="B94" s="41"/>
      <c r="C94" s="41"/>
      <c r="D94" s="41">
        <v>7211</v>
      </c>
      <c r="E94" s="41"/>
      <c r="F94" s="41" t="s">
        <v>316</v>
      </c>
      <c r="G94" s="42">
        <f>G95</f>
        <v>100000</v>
      </c>
      <c r="H94" s="108">
        <f t="shared" si="1"/>
        <v>0</v>
      </c>
      <c r="I94" s="42">
        <f>I95</f>
        <v>100000</v>
      </c>
    </row>
    <row r="95" spans="1:9" x14ac:dyDescent="0.25">
      <c r="A95" s="7"/>
      <c r="B95" s="7"/>
      <c r="C95" s="7"/>
      <c r="D95" s="7"/>
      <c r="E95" s="7">
        <v>72119</v>
      </c>
      <c r="F95" s="7" t="s">
        <v>317</v>
      </c>
      <c r="G95" s="9">
        <v>100000</v>
      </c>
      <c r="H95" s="101">
        <f t="shared" si="1"/>
        <v>0</v>
      </c>
      <c r="I95" s="9">
        <v>100000</v>
      </c>
    </row>
    <row r="96" spans="1:9" s="48" customFormat="1" x14ac:dyDescent="0.25">
      <c r="A96" s="52"/>
      <c r="B96" s="52"/>
      <c r="C96" s="64">
        <v>722</v>
      </c>
      <c r="D96" s="52"/>
      <c r="E96" s="52"/>
      <c r="F96" s="52" t="s">
        <v>369</v>
      </c>
      <c r="G96" s="34">
        <v>0</v>
      </c>
      <c r="H96" s="90">
        <f t="shared" si="1"/>
        <v>20000</v>
      </c>
      <c r="I96" s="9">
        <f>I97</f>
        <v>20000</v>
      </c>
    </row>
    <row r="97" spans="1:9" s="48" customFormat="1" x14ac:dyDescent="0.25">
      <c r="A97" s="65"/>
      <c r="B97" s="65"/>
      <c r="C97" s="65"/>
      <c r="D97" s="65">
        <v>7227</v>
      </c>
      <c r="E97" s="65"/>
      <c r="F97" s="65" t="s">
        <v>171</v>
      </c>
      <c r="G97" s="43">
        <v>0</v>
      </c>
      <c r="H97" s="97">
        <f t="shared" si="1"/>
        <v>20000</v>
      </c>
      <c r="I97" s="42">
        <f>I98</f>
        <v>20000</v>
      </c>
    </row>
    <row r="98" spans="1:9" s="48" customFormat="1" x14ac:dyDescent="0.25">
      <c r="A98" s="52"/>
      <c r="B98" s="52"/>
      <c r="C98" s="52"/>
      <c r="D98" s="52"/>
      <c r="E98" s="52">
        <v>72273</v>
      </c>
      <c r="F98" s="52" t="s">
        <v>370</v>
      </c>
      <c r="G98" s="34">
        <v>0</v>
      </c>
      <c r="H98" s="90">
        <f t="shared" si="1"/>
        <v>20000</v>
      </c>
      <c r="I98" s="34">
        <v>20000</v>
      </c>
    </row>
    <row r="99" spans="1:9" x14ac:dyDescent="0.25">
      <c r="A99" s="7"/>
      <c r="B99" s="7"/>
      <c r="C99" s="19">
        <v>723</v>
      </c>
      <c r="D99" s="7"/>
      <c r="E99" s="7"/>
      <c r="F99" s="7" t="s">
        <v>365</v>
      </c>
      <c r="G99" s="9">
        <v>0</v>
      </c>
      <c r="H99" s="90">
        <f t="shared" si="1"/>
        <v>190000</v>
      </c>
      <c r="I99" s="9">
        <f>I100</f>
        <v>190000</v>
      </c>
    </row>
    <row r="100" spans="1:9" x14ac:dyDescent="0.25">
      <c r="A100" s="41"/>
      <c r="B100" s="41"/>
      <c r="C100" s="41"/>
      <c r="D100" s="41">
        <v>7231</v>
      </c>
      <c r="E100" s="41"/>
      <c r="F100" s="41" t="s">
        <v>366</v>
      </c>
      <c r="G100" s="42">
        <v>0</v>
      </c>
      <c r="H100" s="108">
        <v>190000</v>
      </c>
      <c r="I100" s="42">
        <v>190000</v>
      </c>
    </row>
    <row r="101" spans="1:9" x14ac:dyDescent="0.25">
      <c r="A101" s="7"/>
      <c r="B101" s="7"/>
      <c r="C101" s="7"/>
      <c r="D101" s="7"/>
      <c r="E101" s="7">
        <v>72311</v>
      </c>
      <c r="F101" s="7" t="s">
        <v>367</v>
      </c>
      <c r="G101" s="9">
        <v>0</v>
      </c>
      <c r="H101" s="101">
        <v>10000</v>
      </c>
      <c r="I101" s="9">
        <v>10000</v>
      </c>
    </row>
    <row r="102" spans="1:9" x14ac:dyDescent="0.25">
      <c r="A102" s="7"/>
      <c r="B102" s="7"/>
      <c r="C102" s="7"/>
      <c r="D102" s="7"/>
      <c r="E102" s="7">
        <v>72314</v>
      </c>
      <c r="F102" s="7" t="s">
        <v>368</v>
      </c>
      <c r="G102" s="9">
        <v>0</v>
      </c>
      <c r="H102" s="101">
        <v>180000</v>
      </c>
      <c r="I102" s="9">
        <v>180000</v>
      </c>
    </row>
    <row r="103" spans="1:9" ht="18.75" x14ac:dyDescent="0.3">
      <c r="A103" s="10">
        <v>9</v>
      </c>
      <c r="B103" s="10"/>
      <c r="C103" s="10"/>
      <c r="D103" s="10"/>
      <c r="E103" s="10"/>
      <c r="F103" s="10" t="s">
        <v>293</v>
      </c>
      <c r="G103" s="11">
        <f>G104</f>
        <v>1032823</v>
      </c>
      <c r="H103" s="102">
        <f t="shared" ref="H103:H106" si="2">I103-G103</f>
        <v>0</v>
      </c>
      <c r="I103" s="11">
        <f>I104</f>
        <v>1032823</v>
      </c>
    </row>
    <row r="104" spans="1:9" ht="15.75" x14ac:dyDescent="0.25">
      <c r="A104" s="24"/>
      <c r="B104" s="24">
        <v>92</v>
      </c>
      <c r="C104" s="24"/>
      <c r="D104" s="24"/>
      <c r="E104" s="24"/>
      <c r="F104" s="24" t="s">
        <v>347</v>
      </c>
      <c r="G104" s="25">
        <f>G105</f>
        <v>1032823</v>
      </c>
      <c r="H104" s="110">
        <f t="shared" si="2"/>
        <v>0</v>
      </c>
      <c r="I104" s="25">
        <f>I105</f>
        <v>1032823</v>
      </c>
    </row>
    <row r="105" spans="1:9" x14ac:dyDescent="0.25">
      <c r="A105" s="19"/>
      <c r="B105" s="19"/>
      <c r="C105" s="19">
        <v>922</v>
      </c>
      <c r="D105" s="19"/>
      <c r="E105" s="19"/>
      <c r="F105" s="26" t="s">
        <v>348</v>
      </c>
      <c r="G105" s="20">
        <f>G106</f>
        <v>1032823</v>
      </c>
      <c r="H105" s="107">
        <f t="shared" si="2"/>
        <v>0</v>
      </c>
      <c r="I105" s="20">
        <f>I106</f>
        <v>1032823</v>
      </c>
    </row>
    <row r="106" spans="1:9" x14ac:dyDescent="0.25">
      <c r="A106" s="41"/>
      <c r="B106" s="41"/>
      <c r="C106" s="41"/>
      <c r="D106" s="41">
        <v>9221</v>
      </c>
      <c r="E106" s="41"/>
      <c r="F106" s="41" t="s">
        <v>349</v>
      </c>
      <c r="G106" s="42">
        <f>G107</f>
        <v>1032823</v>
      </c>
      <c r="H106" s="108">
        <f t="shared" si="2"/>
        <v>0</v>
      </c>
      <c r="I106" s="42">
        <f>I107</f>
        <v>1032823</v>
      </c>
    </row>
    <row r="107" spans="1:9" x14ac:dyDescent="0.25">
      <c r="A107" s="7"/>
      <c r="B107" s="7"/>
      <c r="C107" s="7"/>
      <c r="D107" s="7"/>
      <c r="E107" s="7">
        <v>92211</v>
      </c>
      <c r="F107" s="7" t="s">
        <v>350</v>
      </c>
      <c r="G107" s="34">
        <v>1032823</v>
      </c>
      <c r="H107" s="90">
        <f>I107-G107</f>
        <v>0</v>
      </c>
      <c r="I107" s="34">
        <v>1032823</v>
      </c>
    </row>
    <row r="115" s="4" customFormat="1" ht="15.75" x14ac:dyDescent="0.25"/>
    <row r="116" s="3" customFormat="1" x14ac:dyDescent="0.25"/>
    <row r="124" s="4" customFormat="1" ht="15.75" x14ac:dyDescent="0.25"/>
    <row r="125" s="3" customFormat="1" x14ac:dyDescent="0.25"/>
    <row r="136" s="4" customFormat="1" ht="15.75" x14ac:dyDescent="0.25"/>
    <row r="137" s="3" customFormat="1" x14ac:dyDescent="0.25"/>
    <row r="157" s="3" customFormat="1" x14ac:dyDescent="0.25"/>
    <row r="160" s="2" customFormat="1" ht="18.75" x14ac:dyDescent="0.3"/>
    <row r="161" s="4" customFormat="1" ht="15.75" x14ac:dyDescent="0.25"/>
    <row r="162" s="3" customFormat="1" x14ac:dyDescent="0.25"/>
    <row r="165" s="4" customFormat="1" ht="15.75" x14ac:dyDescent="0.25"/>
    <row r="166" s="3" customFormat="1" x14ac:dyDescent="0.25"/>
    <row r="177" s="3" customFormat="1" x14ac:dyDescent="0.25"/>
    <row r="187" s="3" customFormat="1" x14ac:dyDescent="0.25"/>
    <row r="190" s="3" customFormat="1" x14ac:dyDescent="0.25"/>
    <row r="194" ht="32.25" customHeight="1" x14ac:dyDescent="0.25"/>
    <row r="195" s="4" customFormat="1" ht="15.75" x14ac:dyDescent="0.25"/>
    <row r="196" s="3" customFormat="1" x14ac:dyDescent="0.25"/>
    <row r="224" spans="7:9" x14ac:dyDescent="0.25">
      <c r="G224" s="1"/>
      <c r="H224" s="1"/>
      <c r="I224" s="1"/>
    </row>
    <row r="225" spans="7:9" x14ac:dyDescent="0.25">
      <c r="G225" s="1"/>
      <c r="H225" s="1"/>
      <c r="I225" s="1"/>
    </row>
    <row r="226" spans="7:9" x14ac:dyDescent="0.25">
      <c r="G226" s="1"/>
      <c r="H226" s="1"/>
      <c r="I226" s="1"/>
    </row>
    <row r="227" spans="7:9" x14ac:dyDescent="0.25">
      <c r="G227" s="1"/>
      <c r="H227" s="1"/>
      <c r="I227" s="1"/>
    </row>
    <row r="228" spans="7:9" x14ac:dyDescent="0.25">
      <c r="G228" s="1"/>
      <c r="H228" s="1"/>
      <c r="I228" s="1"/>
    </row>
    <row r="229" spans="7:9" x14ac:dyDescent="0.25">
      <c r="G229" s="1"/>
      <c r="H229" s="1"/>
      <c r="I229" s="1"/>
    </row>
    <row r="230" spans="7:9" x14ac:dyDescent="0.25">
      <c r="G230" s="1"/>
      <c r="H230" s="1"/>
      <c r="I230" s="1"/>
    </row>
    <row r="231" spans="7:9" x14ac:dyDescent="0.25">
      <c r="G231" s="1"/>
      <c r="H231" s="1"/>
      <c r="I231" s="1"/>
    </row>
    <row r="232" spans="7:9" x14ac:dyDescent="0.25">
      <c r="G232" s="1"/>
      <c r="H232" s="1"/>
      <c r="I232" s="1"/>
    </row>
    <row r="233" spans="7:9" x14ac:dyDescent="0.25">
      <c r="G233" s="1"/>
      <c r="H233" s="1"/>
      <c r="I233" s="1"/>
    </row>
    <row r="234" spans="7:9" x14ac:dyDescent="0.25">
      <c r="G234" s="1"/>
      <c r="H234" s="1"/>
      <c r="I234" s="1"/>
    </row>
    <row r="235" spans="7:9" x14ac:dyDescent="0.25">
      <c r="G235" s="1"/>
      <c r="H235" s="1"/>
      <c r="I235" s="1"/>
    </row>
  </sheetData>
  <mergeCells count="2">
    <mergeCell ref="A1:G1"/>
    <mergeCell ref="A2:I2"/>
  </mergeCells>
  <pageMargins left="0.59055118110236227" right="0.39370078740157483" top="0.39370078740157483" bottom="0.39370078740157483" header="0" footer="0"/>
  <pageSetup paperSize="9" scale="85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6"/>
  <sheetViews>
    <sheetView workbookViewId="0">
      <selection activeCell="H215" sqref="H215"/>
    </sheetView>
  </sheetViews>
  <sheetFormatPr defaultRowHeight="15" x14ac:dyDescent="0.25"/>
  <cols>
    <col min="1" max="1" width="4.7109375" bestFit="1" customWidth="1"/>
    <col min="2" max="2" width="4.7109375" customWidth="1"/>
    <col min="3" max="3" width="6.42578125" customWidth="1"/>
    <col min="4" max="4" width="6.28515625" customWidth="1"/>
    <col min="5" max="5" width="8.140625" customWidth="1"/>
    <col min="6" max="6" width="63.7109375" customWidth="1"/>
    <col min="7" max="7" width="21.28515625" bestFit="1" customWidth="1"/>
    <col min="8" max="8" width="22.28515625" style="100" bestFit="1" customWidth="1"/>
    <col min="9" max="9" width="22.85546875" customWidth="1"/>
  </cols>
  <sheetData>
    <row r="1" spans="1:9" ht="21.75" customHeight="1" x14ac:dyDescent="0.25">
      <c r="A1" s="163" t="s">
        <v>178</v>
      </c>
      <c r="B1" s="163"/>
      <c r="C1" s="163"/>
      <c r="D1" s="163"/>
      <c r="E1" s="163"/>
      <c r="F1" s="163"/>
      <c r="G1" s="163"/>
      <c r="H1" s="163"/>
      <c r="I1" s="48"/>
    </row>
    <row r="2" spans="1:9" ht="39" customHeight="1" x14ac:dyDescent="0.25">
      <c r="A2" s="164" t="s">
        <v>355</v>
      </c>
      <c r="B2" s="164"/>
      <c r="C2" s="164"/>
      <c r="D2" s="164"/>
      <c r="E2" s="164"/>
      <c r="F2" s="164"/>
      <c r="G2" s="164"/>
      <c r="H2" s="164"/>
      <c r="I2" s="164"/>
    </row>
    <row r="3" spans="1:9" ht="45" x14ac:dyDescent="0.25">
      <c r="A3" s="49" t="s">
        <v>0</v>
      </c>
      <c r="B3" s="49" t="s">
        <v>1</v>
      </c>
      <c r="C3" s="49" t="s">
        <v>2</v>
      </c>
      <c r="D3" s="49" t="s">
        <v>3</v>
      </c>
      <c r="E3" s="49" t="s">
        <v>4</v>
      </c>
      <c r="F3" s="50" t="s">
        <v>5</v>
      </c>
      <c r="G3" s="51" t="s">
        <v>362</v>
      </c>
      <c r="H3" s="89" t="s">
        <v>345</v>
      </c>
      <c r="I3" s="51" t="s">
        <v>363</v>
      </c>
    </row>
    <row r="4" spans="1:9" ht="30.75" customHeight="1" x14ac:dyDescent="0.25">
      <c r="A4" s="52"/>
      <c r="B4" s="52"/>
      <c r="C4" s="52"/>
      <c r="D4" s="52"/>
      <c r="E4" s="52"/>
      <c r="F4" s="53" t="s">
        <v>346</v>
      </c>
      <c r="G4" s="34">
        <f>G5+G172+G223</f>
        <v>13243600</v>
      </c>
      <c r="H4" s="90">
        <f t="shared" ref="H4:H10" si="0">I4-G4</f>
        <v>-1657000</v>
      </c>
      <c r="I4" s="34">
        <f>I5+I172+I223</f>
        <v>11586600</v>
      </c>
    </row>
    <row r="5" spans="1:9" s="2" customFormat="1" ht="18.75" x14ac:dyDescent="0.3">
      <c r="A5" s="54">
        <v>3</v>
      </c>
      <c r="B5" s="54"/>
      <c r="C5" s="54"/>
      <c r="D5" s="54"/>
      <c r="E5" s="54"/>
      <c r="F5" s="54" t="s">
        <v>6</v>
      </c>
      <c r="G5" s="55">
        <f>G6+G21+G119+G137+G150+G133</f>
        <v>5106100</v>
      </c>
      <c r="H5" s="91">
        <f t="shared" si="0"/>
        <v>-22000</v>
      </c>
      <c r="I5" s="55">
        <f>I6+I21+I119+I137+I150+I133</f>
        <v>5084100</v>
      </c>
    </row>
    <row r="6" spans="1:9" s="4" customFormat="1" ht="15.75" x14ac:dyDescent="0.25">
      <c r="A6" s="56"/>
      <c r="B6" s="56">
        <v>31</v>
      </c>
      <c r="C6" s="56"/>
      <c r="D6" s="56"/>
      <c r="E6" s="56"/>
      <c r="F6" s="56" t="s">
        <v>7</v>
      </c>
      <c r="G6" s="57">
        <f>G7+G10+G18</f>
        <v>1334000</v>
      </c>
      <c r="H6" s="92">
        <f t="shared" si="0"/>
        <v>3000</v>
      </c>
      <c r="I6" s="57">
        <f>I7+I10+I18</f>
        <v>1337000</v>
      </c>
    </row>
    <row r="7" spans="1:9" s="4" customFormat="1" ht="15.75" x14ac:dyDescent="0.25">
      <c r="A7" s="58"/>
      <c r="B7" s="58"/>
      <c r="C7" s="58">
        <v>311</v>
      </c>
      <c r="D7" s="58"/>
      <c r="E7" s="58"/>
      <c r="F7" s="58" t="s">
        <v>8</v>
      </c>
      <c r="G7" s="59">
        <f>G8</f>
        <v>1100000</v>
      </c>
      <c r="H7" s="93">
        <f t="shared" si="0"/>
        <v>0</v>
      </c>
      <c r="I7" s="59">
        <f>I8</f>
        <v>1100000</v>
      </c>
    </row>
    <row r="8" spans="1:9" ht="15.75" x14ac:dyDescent="0.25">
      <c r="A8" s="60"/>
      <c r="B8" s="60"/>
      <c r="C8" s="60"/>
      <c r="D8" s="60">
        <v>3111</v>
      </c>
      <c r="E8" s="60"/>
      <c r="F8" s="60" t="s">
        <v>9</v>
      </c>
      <c r="G8" s="61">
        <f>G9</f>
        <v>1100000</v>
      </c>
      <c r="H8" s="94">
        <f t="shared" si="0"/>
        <v>0</v>
      </c>
      <c r="I8" s="61">
        <f>I9</f>
        <v>1100000</v>
      </c>
    </row>
    <row r="9" spans="1:9" ht="15.75" x14ac:dyDescent="0.25">
      <c r="A9" s="62"/>
      <c r="B9" s="62"/>
      <c r="C9" s="62"/>
      <c r="D9" s="62"/>
      <c r="E9" s="62">
        <v>31111</v>
      </c>
      <c r="F9" s="62" t="s">
        <v>10</v>
      </c>
      <c r="G9" s="33">
        <v>1100000</v>
      </c>
      <c r="H9" s="95">
        <f t="shared" si="0"/>
        <v>0</v>
      </c>
      <c r="I9" s="33">
        <v>1100000</v>
      </c>
    </row>
    <row r="10" spans="1:9" s="4" customFormat="1" ht="15.75" x14ac:dyDescent="0.25">
      <c r="A10" s="58"/>
      <c r="B10" s="58"/>
      <c r="C10" s="58">
        <v>312</v>
      </c>
      <c r="D10" s="58"/>
      <c r="E10" s="58"/>
      <c r="F10" s="58" t="s">
        <v>11</v>
      </c>
      <c r="G10" s="59">
        <f>G11</f>
        <v>44000</v>
      </c>
      <c r="H10" s="93">
        <f t="shared" si="0"/>
        <v>3000</v>
      </c>
      <c r="I10" s="59">
        <f>I11</f>
        <v>47000</v>
      </c>
    </row>
    <row r="11" spans="1:9" ht="15.75" x14ac:dyDescent="0.25">
      <c r="A11" s="60"/>
      <c r="B11" s="60"/>
      <c r="C11" s="60"/>
      <c r="D11" s="60">
        <v>3121</v>
      </c>
      <c r="E11" s="60"/>
      <c r="F11" s="60" t="s">
        <v>11</v>
      </c>
      <c r="G11" s="61">
        <f>SUM(G12:G16)</f>
        <v>44000</v>
      </c>
      <c r="H11" s="94">
        <f>I11-G11</f>
        <v>3000</v>
      </c>
      <c r="I11" s="61">
        <f>SUM(I12:I16)</f>
        <v>47000</v>
      </c>
    </row>
    <row r="12" spans="1:9" ht="15.75" x14ac:dyDescent="0.25">
      <c r="A12" s="62"/>
      <c r="B12" s="62"/>
      <c r="C12" s="62"/>
      <c r="D12" s="62"/>
      <c r="E12" s="62">
        <v>31212</v>
      </c>
      <c r="F12" s="62" t="s">
        <v>12</v>
      </c>
      <c r="G12" s="33">
        <v>12000</v>
      </c>
      <c r="H12" s="95">
        <f t="shared" ref="H12:H75" si="1">I12-G12</f>
        <v>0</v>
      </c>
      <c r="I12" s="33">
        <v>12000</v>
      </c>
    </row>
    <row r="13" spans="1:9" ht="15.75" x14ac:dyDescent="0.25">
      <c r="A13" s="62"/>
      <c r="B13" s="62"/>
      <c r="C13" s="62"/>
      <c r="D13" s="62"/>
      <c r="E13" s="62">
        <v>31213</v>
      </c>
      <c r="F13" s="62" t="s">
        <v>13</v>
      </c>
      <c r="G13" s="33">
        <v>2000</v>
      </c>
      <c r="H13" s="95">
        <f t="shared" si="1"/>
        <v>0</v>
      </c>
      <c r="I13" s="33">
        <v>2000</v>
      </c>
    </row>
    <row r="14" spans="1:9" ht="15.75" x14ac:dyDescent="0.25">
      <c r="A14" s="62"/>
      <c r="B14" s="62"/>
      <c r="C14" s="62"/>
      <c r="D14" s="62"/>
      <c r="E14" s="62">
        <v>31215</v>
      </c>
      <c r="F14" s="62" t="s">
        <v>14</v>
      </c>
      <c r="G14" s="33">
        <v>6000</v>
      </c>
      <c r="H14" s="95">
        <f t="shared" si="1"/>
        <v>0</v>
      </c>
      <c r="I14" s="33">
        <v>6000</v>
      </c>
    </row>
    <row r="15" spans="1:9" ht="15.75" x14ac:dyDescent="0.25">
      <c r="A15" s="62"/>
      <c r="B15" s="62"/>
      <c r="C15" s="62"/>
      <c r="D15" s="62"/>
      <c r="E15" s="62">
        <v>31216</v>
      </c>
      <c r="F15" s="62" t="s">
        <v>15</v>
      </c>
      <c r="G15" s="33">
        <v>12000</v>
      </c>
      <c r="H15" s="95">
        <f t="shared" si="1"/>
        <v>1500</v>
      </c>
      <c r="I15" s="33">
        <v>13500</v>
      </c>
    </row>
    <row r="16" spans="1:9" ht="15.75" x14ac:dyDescent="0.25">
      <c r="A16" s="62"/>
      <c r="B16" s="62"/>
      <c r="C16" s="62"/>
      <c r="D16" s="62"/>
      <c r="E16" s="62">
        <v>31219</v>
      </c>
      <c r="F16" s="62" t="s">
        <v>16</v>
      </c>
      <c r="G16" s="33">
        <v>12000</v>
      </c>
      <c r="H16" s="95">
        <f t="shared" si="1"/>
        <v>1500</v>
      </c>
      <c r="I16" s="33">
        <v>13500</v>
      </c>
    </row>
    <row r="17" spans="1:10" ht="15.75" x14ac:dyDescent="0.25">
      <c r="A17" s="62"/>
      <c r="B17" s="62"/>
      <c r="C17" s="62"/>
      <c r="D17" s="62"/>
      <c r="E17" s="63" t="s">
        <v>17</v>
      </c>
      <c r="F17" s="62" t="s">
        <v>18</v>
      </c>
      <c r="G17" s="33">
        <v>12000</v>
      </c>
      <c r="H17" s="95">
        <f t="shared" si="1"/>
        <v>1500</v>
      </c>
      <c r="I17" s="33">
        <v>13500</v>
      </c>
    </row>
    <row r="18" spans="1:10" s="4" customFormat="1" ht="15.75" x14ac:dyDescent="0.25">
      <c r="A18" s="58"/>
      <c r="B18" s="58"/>
      <c r="C18" s="58">
        <v>313</v>
      </c>
      <c r="D18" s="58"/>
      <c r="E18" s="58"/>
      <c r="F18" s="58" t="s">
        <v>19</v>
      </c>
      <c r="G18" s="59">
        <f>G19</f>
        <v>190000</v>
      </c>
      <c r="H18" s="93">
        <f t="shared" si="1"/>
        <v>0</v>
      </c>
      <c r="I18" s="59">
        <f>I19</f>
        <v>190000</v>
      </c>
    </row>
    <row r="19" spans="1:10" ht="15.75" x14ac:dyDescent="0.25">
      <c r="A19" s="60"/>
      <c r="B19" s="60"/>
      <c r="C19" s="60"/>
      <c r="D19" s="60">
        <v>3132</v>
      </c>
      <c r="E19" s="60"/>
      <c r="F19" s="60" t="s">
        <v>20</v>
      </c>
      <c r="G19" s="61">
        <f>G20</f>
        <v>190000</v>
      </c>
      <c r="H19" s="94">
        <f t="shared" si="1"/>
        <v>0</v>
      </c>
      <c r="I19" s="61">
        <f>I20</f>
        <v>190000</v>
      </c>
    </row>
    <row r="20" spans="1:10" ht="15.75" x14ac:dyDescent="0.25">
      <c r="A20" s="62"/>
      <c r="B20" s="62"/>
      <c r="C20" s="62"/>
      <c r="D20" s="62"/>
      <c r="E20" s="62">
        <v>31321</v>
      </c>
      <c r="F20" s="62" t="s">
        <v>20</v>
      </c>
      <c r="G20" s="33">
        <v>190000</v>
      </c>
      <c r="H20" s="95">
        <f t="shared" si="1"/>
        <v>0</v>
      </c>
      <c r="I20" s="33">
        <v>190000</v>
      </c>
    </row>
    <row r="21" spans="1:10" s="4" customFormat="1" ht="15.75" x14ac:dyDescent="0.25">
      <c r="A21" s="56"/>
      <c r="B21" s="56">
        <v>32</v>
      </c>
      <c r="C21" s="56"/>
      <c r="D21" s="56"/>
      <c r="E21" s="56"/>
      <c r="F21" s="56" t="s">
        <v>21</v>
      </c>
      <c r="G21" s="57">
        <f>G22+G31+G57+G102</f>
        <v>2325500</v>
      </c>
      <c r="H21" s="114">
        <f t="shared" si="1"/>
        <v>100000</v>
      </c>
      <c r="I21" s="57">
        <f>I22+I31+I57+I102</f>
        <v>2425500</v>
      </c>
    </row>
    <row r="22" spans="1:10" s="3" customFormat="1" x14ac:dyDescent="0.25">
      <c r="A22" s="64"/>
      <c r="B22" s="64"/>
      <c r="C22" s="64">
        <v>321</v>
      </c>
      <c r="D22" s="64"/>
      <c r="E22" s="64"/>
      <c r="F22" s="64" t="s">
        <v>22</v>
      </c>
      <c r="G22" s="35">
        <f>G23+G25+G27+G29</f>
        <v>46500</v>
      </c>
      <c r="H22" s="96">
        <f t="shared" si="1"/>
        <v>0</v>
      </c>
      <c r="I22" s="35">
        <f>I23+I25+I27+I29</f>
        <v>46500</v>
      </c>
      <c r="J22" s="31"/>
    </row>
    <row r="23" spans="1:10" x14ac:dyDescent="0.25">
      <c r="A23" s="65"/>
      <c r="B23" s="65"/>
      <c r="C23" s="65"/>
      <c r="D23" s="65">
        <v>3211</v>
      </c>
      <c r="E23" s="65"/>
      <c r="F23" s="65" t="s">
        <v>23</v>
      </c>
      <c r="G23" s="43">
        <f>G24</f>
        <v>2500</v>
      </c>
      <c r="H23" s="97">
        <f t="shared" si="1"/>
        <v>0</v>
      </c>
      <c r="I23" s="43">
        <f>I24</f>
        <v>2500</v>
      </c>
    </row>
    <row r="24" spans="1:10" x14ac:dyDescent="0.25">
      <c r="A24" s="52"/>
      <c r="B24" s="52"/>
      <c r="C24" s="52"/>
      <c r="D24" s="52"/>
      <c r="E24" s="52">
        <v>32111</v>
      </c>
      <c r="F24" s="52" t="s">
        <v>24</v>
      </c>
      <c r="G24" s="34">
        <v>2500</v>
      </c>
      <c r="H24" s="90">
        <f t="shared" si="1"/>
        <v>0</v>
      </c>
      <c r="I24" s="34">
        <v>2500</v>
      </c>
    </row>
    <row r="25" spans="1:10" x14ac:dyDescent="0.25">
      <c r="A25" s="65"/>
      <c r="B25" s="65"/>
      <c r="C25" s="65"/>
      <c r="D25" s="65">
        <v>3212</v>
      </c>
      <c r="E25" s="65"/>
      <c r="F25" s="65" t="s">
        <v>25</v>
      </c>
      <c r="G25" s="43">
        <f>G26</f>
        <v>30000</v>
      </c>
      <c r="H25" s="97">
        <f t="shared" si="1"/>
        <v>0</v>
      </c>
      <c r="I25" s="43">
        <f>I26</f>
        <v>30000</v>
      </c>
    </row>
    <row r="26" spans="1:10" x14ac:dyDescent="0.25">
      <c r="A26" s="52"/>
      <c r="B26" s="52"/>
      <c r="C26" s="52"/>
      <c r="D26" s="52"/>
      <c r="E26" s="52">
        <v>32121</v>
      </c>
      <c r="F26" s="52" t="s">
        <v>26</v>
      </c>
      <c r="G26" s="34">
        <v>30000</v>
      </c>
      <c r="H26" s="90">
        <f t="shared" si="1"/>
        <v>0</v>
      </c>
      <c r="I26" s="34">
        <v>30000</v>
      </c>
    </row>
    <row r="27" spans="1:10" x14ac:dyDescent="0.25">
      <c r="A27" s="65"/>
      <c r="B27" s="65"/>
      <c r="C27" s="65"/>
      <c r="D27" s="65">
        <v>3213</v>
      </c>
      <c r="E27" s="65"/>
      <c r="F27" s="65" t="s">
        <v>27</v>
      </c>
      <c r="G27" s="43">
        <f>G28</f>
        <v>10000</v>
      </c>
      <c r="H27" s="97">
        <f t="shared" si="1"/>
        <v>0</v>
      </c>
      <c r="I27" s="43">
        <f>I28</f>
        <v>10000</v>
      </c>
    </row>
    <row r="28" spans="1:10" x14ac:dyDescent="0.25">
      <c r="A28" s="52"/>
      <c r="B28" s="52"/>
      <c r="C28" s="52"/>
      <c r="D28" s="52"/>
      <c r="E28" s="52">
        <v>32131</v>
      </c>
      <c r="F28" s="52" t="s">
        <v>28</v>
      </c>
      <c r="G28" s="34">
        <v>10000</v>
      </c>
      <c r="H28" s="90">
        <f t="shared" si="1"/>
        <v>0</v>
      </c>
      <c r="I28" s="34">
        <v>10000</v>
      </c>
    </row>
    <row r="29" spans="1:10" x14ac:dyDescent="0.25">
      <c r="A29" s="65"/>
      <c r="B29" s="65"/>
      <c r="C29" s="65"/>
      <c r="D29" s="65">
        <v>3214</v>
      </c>
      <c r="E29" s="65"/>
      <c r="F29" s="65" t="s">
        <v>264</v>
      </c>
      <c r="G29" s="43">
        <f>G30</f>
        <v>4000</v>
      </c>
      <c r="H29" s="97">
        <f t="shared" si="1"/>
        <v>0</v>
      </c>
      <c r="I29" s="43">
        <f>I30</f>
        <v>4000</v>
      </c>
    </row>
    <row r="30" spans="1:10" x14ac:dyDescent="0.25">
      <c r="A30" s="52"/>
      <c r="B30" s="52"/>
      <c r="C30" s="52"/>
      <c r="D30" s="52"/>
      <c r="E30" s="52">
        <v>32141</v>
      </c>
      <c r="F30" s="52" t="s">
        <v>265</v>
      </c>
      <c r="G30" s="34">
        <v>4000</v>
      </c>
      <c r="H30" s="90">
        <f t="shared" si="1"/>
        <v>0</v>
      </c>
      <c r="I30" s="34">
        <v>4000</v>
      </c>
    </row>
    <row r="31" spans="1:10" s="3" customFormat="1" x14ac:dyDescent="0.25">
      <c r="A31" s="64"/>
      <c r="B31" s="64"/>
      <c r="C31" s="64">
        <v>322</v>
      </c>
      <c r="D31" s="64"/>
      <c r="E31" s="64"/>
      <c r="F31" s="64" t="s">
        <v>29</v>
      </c>
      <c r="G31" s="35">
        <f>G32+G37+G39+G52+G55+G45</f>
        <v>992000</v>
      </c>
      <c r="H31" s="96">
        <f t="shared" si="1"/>
        <v>40000</v>
      </c>
      <c r="I31" s="35">
        <f>I32+I37+I39+I52+I55+I45</f>
        <v>1032000</v>
      </c>
    </row>
    <row r="32" spans="1:10" x14ac:dyDescent="0.25">
      <c r="A32" s="65"/>
      <c r="B32" s="65"/>
      <c r="C32" s="65"/>
      <c r="D32" s="65">
        <v>3221</v>
      </c>
      <c r="E32" s="65"/>
      <c r="F32" s="65" t="s">
        <v>31</v>
      </c>
      <c r="G32" s="43">
        <f>G33+G35+G34+G36</f>
        <v>65000</v>
      </c>
      <c r="H32" s="97">
        <f t="shared" si="1"/>
        <v>0</v>
      </c>
      <c r="I32" s="43">
        <f>I33+I35+I34+I36</f>
        <v>65000</v>
      </c>
    </row>
    <row r="33" spans="1:9" x14ac:dyDescent="0.25">
      <c r="A33" s="52"/>
      <c r="B33" s="52"/>
      <c r="C33" s="52"/>
      <c r="D33" s="52"/>
      <c r="E33" s="52">
        <v>32211</v>
      </c>
      <c r="F33" s="52" t="s">
        <v>30</v>
      </c>
      <c r="G33" s="34">
        <v>25000</v>
      </c>
      <c r="H33" s="90">
        <f t="shared" si="1"/>
        <v>0</v>
      </c>
      <c r="I33" s="34">
        <v>25000</v>
      </c>
    </row>
    <row r="34" spans="1:9" x14ac:dyDescent="0.25">
      <c r="A34" s="52"/>
      <c r="B34" s="52"/>
      <c r="C34" s="52"/>
      <c r="D34" s="52"/>
      <c r="E34" s="52">
        <v>32212</v>
      </c>
      <c r="F34" s="52" t="s">
        <v>32</v>
      </c>
      <c r="G34" s="34">
        <v>20000</v>
      </c>
      <c r="H34" s="90">
        <f t="shared" si="1"/>
        <v>0</v>
      </c>
      <c r="I34" s="34">
        <v>20000</v>
      </c>
    </row>
    <row r="35" spans="1:9" x14ac:dyDescent="0.25">
      <c r="A35" s="52"/>
      <c r="B35" s="52"/>
      <c r="C35" s="52"/>
      <c r="D35" s="52"/>
      <c r="E35" s="52">
        <v>32214</v>
      </c>
      <c r="F35" s="52" t="s">
        <v>33</v>
      </c>
      <c r="G35" s="34">
        <v>10000</v>
      </c>
      <c r="H35" s="90">
        <f t="shared" si="1"/>
        <v>0</v>
      </c>
      <c r="I35" s="34">
        <v>10000</v>
      </c>
    </row>
    <row r="36" spans="1:9" x14ac:dyDescent="0.25">
      <c r="A36" s="52"/>
      <c r="B36" s="52"/>
      <c r="C36" s="52"/>
      <c r="D36" s="52"/>
      <c r="E36" s="52">
        <v>32219</v>
      </c>
      <c r="F36" s="52" t="s">
        <v>34</v>
      </c>
      <c r="G36" s="34">
        <v>10000</v>
      </c>
      <c r="H36" s="90">
        <f t="shared" si="1"/>
        <v>0</v>
      </c>
      <c r="I36" s="34">
        <v>10000</v>
      </c>
    </row>
    <row r="37" spans="1:9" x14ac:dyDescent="0.25">
      <c r="A37" s="65"/>
      <c r="B37" s="65"/>
      <c r="C37" s="65"/>
      <c r="D37" s="65">
        <v>3222</v>
      </c>
      <c r="E37" s="65"/>
      <c r="F37" s="65" t="s">
        <v>319</v>
      </c>
      <c r="G37" s="43">
        <f>G38</f>
        <v>30000</v>
      </c>
      <c r="H37" s="97">
        <f t="shared" si="1"/>
        <v>0</v>
      </c>
      <c r="I37" s="43">
        <f>I38</f>
        <v>30000</v>
      </c>
    </row>
    <row r="38" spans="1:9" x14ac:dyDescent="0.25">
      <c r="A38" s="52"/>
      <c r="B38" s="52"/>
      <c r="C38" s="52"/>
      <c r="D38" s="52"/>
      <c r="E38" s="52">
        <v>32229</v>
      </c>
      <c r="F38" s="52" t="s">
        <v>320</v>
      </c>
      <c r="G38" s="34">
        <v>30000</v>
      </c>
      <c r="H38" s="90">
        <f t="shared" si="1"/>
        <v>0</v>
      </c>
      <c r="I38" s="34">
        <v>30000</v>
      </c>
    </row>
    <row r="39" spans="1:9" x14ac:dyDescent="0.25">
      <c r="A39" s="65"/>
      <c r="B39" s="65"/>
      <c r="C39" s="65"/>
      <c r="D39" s="65">
        <v>3223</v>
      </c>
      <c r="E39" s="65"/>
      <c r="F39" s="65" t="s">
        <v>35</v>
      </c>
      <c r="G39" s="43">
        <f>G40+G41+G42</f>
        <v>600000</v>
      </c>
      <c r="H39" s="97">
        <f t="shared" si="1"/>
        <v>0</v>
      </c>
      <c r="I39" s="43">
        <f>I40+I41+I42</f>
        <v>600000</v>
      </c>
    </row>
    <row r="40" spans="1:9" x14ac:dyDescent="0.25">
      <c r="A40" s="52"/>
      <c r="B40" s="52"/>
      <c r="C40" s="52"/>
      <c r="D40" s="52"/>
      <c r="E40" s="52">
        <v>32231</v>
      </c>
      <c r="F40" s="52" t="s">
        <v>36</v>
      </c>
      <c r="G40" s="34">
        <v>170000</v>
      </c>
      <c r="H40" s="90">
        <f t="shared" si="1"/>
        <v>0</v>
      </c>
      <c r="I40" s="34">
        <v>170000</v>
      </c>
    </row>
    <row r="41" spans="1:9" x14ac:dyDescent="0.25">
      <c r="A41" s="52"/>
      <c r="B41" s="52"/>
      <c r="C41" s="52"/>
      <c r="D41" s="52"/>
      <c r="E41" s="52">
        <v>32234</v>
      </c>
      <c r="F41" s="52" t="s">
        <v>37</v>
      </c>
      <c r="G41" s="34">
        <v>100000</v>
      </c>
      <c r="H41" s="90">
        <f t="shared" si="1"/>
        <v>0</v>
      </c>
      <c r="I41" s="34">
        <v>100000</v>
      </c>
    </row>
    <row r="42" spans="1:9" x14ac:dyDescent="0.25">
      <c r="A42" s="52"/>
      <c r="B42" s="52"/>
      <c r="C42" s="52"/>
      <c r="D42" s="52"/>
      <c r="E42" s="52">
        <v>32239</v>
      </c>
      <c r="F42" s="52" t="s">
        <v>38</v>
      </c>
      <c r="G42" s="34">
        <v>330000</v>
      </c>
      <c r="H42" s="90">
        <f t="shared" si="1"/>
        <v>0</v>
      </c>
      <c r="I42" s="34">
        <v>330000</v>
      </c>
    </row>
    <row r="43" spans="1:9" x14ac:dyDescent="0.25">
      <c r="A43" s="52"/>
      <c r="B43" s="52"/>
      <c r="C43" s="52"/>
      <c r="D43" s="52"/>
      <c r="E43" s="66" t="s">
        <v>17</v>
      </c>
      <c r="F43" s="52" t="s">
        <v>40</v>
      </c>
      <c r="G43" s="34">
        <v>80000</v>
      </c>
      <c r="H43" s="90">
        <f t="shared" si="1"/>
        <v>0</v>
      </c>
      <c r="I43" s="34">
        <v>80000</v>
      </c>
    </row>
    <row r="44" spans="1:9" x14ac:dyDescent="0.25">
      <c r="A44" s="52"/>
      <c r="B44" s="52"/>
      <c r="C44" s="52"/>
      <c r="D44" s="52"/>
      <c r="E44" s="66" t="s">
        <v>39</v>
      </c>
      <c r="F44" s="52" t="s">
        <v>41</v>
      </c>
      <c r="G44" s="34">
        <v>250000</v>
      </c>
      <c r="H44" s="90">
        <f t="shared" si="1"/>
        <v>0</v>
      </c>
      <c r="I44" s="34">
        <v>250000</v>
      </c>
    </row>
    <row r="45" spans="1:9" x14ac:dyDescent="0.25">
      <c r="A45" s="65"/>
      <c r="B45" s="65"/>
      <c r="C45" s="65"/>
      <c r="D45" s="65">
        <v>3224</v>
      </c>
      <c r="E45" s="65"/>
      <c r="F45" s="65" t="s">
        <v>42</v>
      </c>
      <c r="G45" s="43">
        <f>G46+G47+G48</f>
        <v>260000</v>
      </c>
      <c r="H45" s="97">
        <f t="shared" si="1"/>
        <v>20000</v>
      </c>
      <c r="I45" s="43">
        <f>I46+I47+I48</f>
        <v>280000</v>
      </c>
    </row>
    <row r="46" spans="1:9" x14ac:dyDescent="0.25">
      <c r="A46" s="52"/>
      <c r="B46" s="52"/>
      <c r="C46" s="52"/>
      <c r="D46" s="52"/>
      <c r="E46" s="52">
        <v>32241</v>
      </c>
      <c r="F46" s="52" t="s">
        <v>43</v>
      </c>
      <c r="G46" s="34">
        <v>10000</v>
      </c>
      <c r="H46" s="90">
        <f t="shared" si="1"/>
        <v>0</v>
      </c>
      <c r="I46" s="34">
        <v>10000</v>
      </c>
    </row>
    <row r="47" spans="1:9" ht="30" x14ac:dyDescent="0.25">
      <c r="A47" s="52"/>
      <c r="B47" s="52"/>
      <c r="C47" s="52"/>
      <c r="D47" s="52"/>
      <c r="E47" s="52">
        <v>32242</v>
      </c>
      <c r="F47" s="49" t="s">
        <v>44</v>
      </c>
      <c r="G47" s="34">
        <v>80000</v>
      </c>
      <c r="H47" s="90">
        <f t="shared" si="1"/>
        <v>20000</v>
      </c>
      <c r="I47" s="34">
        <v>100000</v>
      </c>
    </row>
    <row r="48" spans="1:9" x14ac:dyDescent="0.25">
      <c r="A48" s="52"/>
      <c r="B48" s="52"/>
      <c r="C48" s="52"/>
      <c r="D48" s="52"/>
      <c r="E48" s="52">
        <v>32244</v>
      </c>
      <c r="F48" s="52" t="s">
        <v>45</v>
      </c>
      <c r="G48" s="34">
        <f>G49+G50+G51</f>
        <v>170000</v>
      </c>
      <c r="H48" s="90">
        <f t="shared" si="1"/>
        <v>0</v>
      </c>
      <c r="I48" s="34">
        <f>I49+I50+I51</f>
        <v>170000</v>
      </c>
    </row>
    <row r="49" spans="1:9" x14ac:dyDescent="0.25">
      <c r="A49" s="52"/>
      <c r="B49" s="52"/>
      <c r="C49" s="52"/>
      <c r="D49" s="52"/>
      <c r="E49" s="66" t="s">
        <v>17</v>
      </c>
      <c r="F49" s="52" t="s">
        <v>47</v>
      </c>
      <c r="G49" s="34">
        <v>50000</v>
      </c>
      <c r="H49" s="90">
        <f t="shared" si="1"/>
        <v>0</v>
      </c>
      <c r="I49" s="34">
        <v>50000</v>
      </c>
    </row>
    <row r="50" spans="1:9" x14ac:dyDescent="0.25">
      <c r="A50" s="52"/>
      <c r="B50" s="52"/>
      <c r="C50" s="52"/>
      <c r="D50" s="52"/>
      <c r="E50" s="66" t="s">
        <v>39</v>
      </c>
      <c r="F50" s="52" t="s">
        <v>48</v>
      </c>
      <c r="G50" s="34">
        <v>40000</v>
      </c>
      <c r="H50" s="90">
        <f t="shared" si="1"/>
        <v>0</v>
      </c>
      <c r="I50" s="34">
        <v>40000</v>
      </c>
    </row>
    <row r="51" spans="1:9" x14ac:dyDescent="0.25">
      <c r="A51" s="52"/>
      <c r="B51" s="52"/>
      <c r="C51" s="52"/>
      <c r="D51" s="52"/>
      <c r="E51" s="66" t="s">
        <v>46</v>
      </c>
      <c r="F51" s="52" t="s">
        <v>49</v>
      </c>
      <c r="G51" s="34">
        <v>80000</v>
      </c>
      <c r="H51" s="90">
        <f t="shared" si="1"/>
        <v>0</v>
      </c>
      <c r="I51" s="34">
        <v>80000</v>
      </c>
    </row>
    <row r="52" spans="1:9" x14ac:dyDescent="0.25">
      <c r="A52" s="65"/>
      <c r="B52" s="65"/>
      <c r="C52" s="65"/>
      <c r="D52" s="65">
        <v>3225</v>
      </c>
      <c r="E52" s="65"/>
      <c r="F52" s="65" t="s">
        <v>50</v>
      </c>
      <c r="G52" s="43">
        <f>G53+G54</f>
        <v>17000</v>
      </c>
      <c r="H52" s="97">
        <f t="shared" si="1"/>
        <v>20000</v>
      </c>
      <c r="I52" s="43">
        <f>I53+I54</f>
        <v>37000</v>
      </c>
    </row>
    <row r="53" spans="1:9" x14ac:dyDescent="0.25">
      <c r="A53" s="52"/>
      <c r="B53" s="52"/>
      <c r="C53" s="52"/>
      <c r="D53" s="52"/>
      <c r="E53" s="52">
        <v>32251</v>
      </c>
      <c r="F53" s="52" t="s">
        <v>51</v>
      </c>
      <c r="G53" s="34">
        <v>2000</v>
      </c>
      <c r="H53" s="90">
        <f t="shared" si="1"/>
        <v>20000</v>
      </c>
      <c r="I53" s="34">
        <v>22000</v>
      </c>
    </row>
    <row r="54" spans="1:9" x14ac:dyDescent="0.25">
      <c r="A54" s="52"/>
      <c r="B54" s="52"/>
      <c r="C54" s="52"/>
      <c r="D54" s="52"/>
      <c r="E54" s="52">
        <v>32252</v>
      </c>
      <c r="F54" s="52" t="s">
        <v>52</v>
      </c>
      <c r="G54" s="34">
        <v>15000</v>
      </c>
      <c r="H54" s="90">
        <f t="shared" si="1"/>
        <v>0</v>
      </c>
      <c r="I54" s="34">
        <v>15000</v>
      </c>
    </row>
    <row r="55" spans="1:9" x14ac:dyDescent="0.25">
      <c r="A55" s="65"/>
      <c r="B55" s="65"/>
      <c r="C55" s="65"/>
      <c r="D55" s="65">
        <v>3227</v>
      </c>
      <c r="E55" s="65"/>
      <c r="F55" s="65" t="s">
        <v>53</v>
      </c>
      <c r="G55" s="43">
        <f>G56</f>
        <v>20000</v>
      </c>
      <c r="H55" s="97">
        <f t="shared" si="1"/>
        <v>0</v>
      </c>
      <c r="I55" s="43">
        <f>I56</f>
        <v>20000</v>
      </c>
    </row>
    <row r="56" spans="1:9" x14ac:dyDescent="0.25">
      <c r="A56" s="52"/>
      <c r="B56" s="52"/>
      <c r="C56" s="52"/>
      <c r="D56" s="52"/>
      <c r="E56" s="52">
        <v>32271</v>
      </c>
      <c r="F56" s="52" t="s">
        <v>53</v>
      </c>
      <c r="G56" s="34">
        <v>20000</v>
      </c>
      <c r="H56" s="90">
        <f t="shared" si="1"/>
        <v>0</v>
      </c>
      <c r="I56" s="34">
        <v>20000</v>
      </c>
    </row>
    <row r="57" spans="1:9" s="3" customFormat="1" x14ac:dyDescent="0.25">
      <c r="A57" s="64"/>
      <c r="B57" s="64"/>
      <c r="C57" s="64">
        <v>323</v>
      </c>
      <c r="D57" s="64"/>
      <c r="E57" s="64"/>
      <c r="F57" s="64" t="s">
        <v>54</v>
      </c>
      <c r="G57" s="35">
        <f>G58+G62+G70+G75+G85+G87+G92+G97+G99</f>
        <v>917000</v>
      </c>
      <c r="H57" s="96">
        <f t="shared" si="1"/>
        <v>60000</v>
      </c>
      <c r="I57" s="35">
        <f>I58+I62+I70+I75+I85+I87+I92+I97+I99</f>
        <v>977000</v>
      </c>
    </row>
    <row r="58" spans="1:9" x14ac:dyDescent="0.25">
      <c r="A58" s="65"/>
      <c r="B58" s="65"/>
      <c r="C58" s="65"/>
      <c r="D58" s="65">
        <v>3231</v>
      </c>
      <c r="E58" s="65"/>
      <c r="F58" s="65" t="s">
        <v>55</v>
      </c>
      <c r="G58" s="43">
        <f>G59+G60+G61</f>
        <v>72000</v>
      </c>
      <c r="H58" s="97">
        <f t="shared" si="1"/>
        <v>0</v>
      </c>
      <c r="I58" s="43">
        <f>I59+I60+I61</f>
        <v>72000</v>
      </c>
    </row>
    <row r="59" spans="1:9" x14ac:dyDescent="0.25">
      <c r="A59" s="52"/>
      <c r="B59" s="52"/>
      <c r="C59" s="52"/>
      <c r="D59" s="52"/>
      <c r="E59" s="52">
        <v>32311</v>
      </c>
      <c r="F59" s="52" t="s">
        <v>56</v>
      </c>
      <c r="G59" s="34">
        <v>50000</v>
      </c>
      <c r="H59" s="90">
        <f t="shared" si="1"/>
        <v>0</v>
      </c>
      <c r="I59" s="34">
        <v>50000</v>
      </c>
    </row>
    <row r="60" spans="1:9" x14ac:dyDescent="0.25">
      <c r="A60" s="52"/>
      <c r="B60" s="52"/>
      <c r="C60" s="52"/>
      <c r="D60" s="52"/>
      <c r="E60" s="52">
        <v>32313</v>
      </c>
      <c r="F60" s="52" t="s">
        <v>57</v>
      </c>
      <c r="G60" s="34">
        <v>10000</v>
      </c>
      <c r="H60" s="90">
        <f t="shared" si="1"/>
        <v>0</v>
      </c>
      <c r="I60" s="34">
        <v>10000</v>
      </c>
    </row>
    <row r="61" spans="1:9" x14ac:dyDescent="0.25">
      <c r="A61" s="52"/>
      <c r="B61" s="52"/>
      <c r="C61" s="52"/>
      <c r="D61" s="52"/>
      <c r="E61" s="52">
        <v>32319</v>
      </c>
      <c r="F61" s="52" t="s">
        <v>313</v>
      </c>
      <c r="G61" s="34">
        <v>12000</v>
      </c>
      <c r="H61" s="90">
        <f t="shared" si="1"/>
        <v>0</v>
      </c>
      <c r="I61" s="34">
        <v>12000</v>
      </c>
    </row>
    <row r="62" spans="1:9" x14ac:dyDescent="0.25">
      <c r="A62" s="65"/>
      <c r="B62" s="65"/>
      <c r="C62" s="65"/>
      <c r="D62" s="65">
        <v>3232</v>
      </c>
      <c r="E62" s="65"/>
      <c r="F62" s="65" t="s">
        <v>58</v>
      </c>
      <c r="G62" s="43">
        <f>G63+G64+G65+G66</f>
        <v>200000</v>
      </c>
      <c r="H62" s="97">
        <f t="shared" si="1"/>
        <v>0</v>
      </c>
      <c r="I62" s="43">
        <f>I63+I64+I65+I66</f>
        <v>200000</v>
      </c>
    </row>
    <row r="63" spans="1:9" x14ac:dyDescent="0.25">
      <c r="A63" s="52"/>
      <c r="B63" s="52"/>
      <c r="C63" s="52"/>
      <c r="D63" s="52"/>
      <c r="E63" s="52">
        <v>32321</v>
      </c>
      <c r="F63" s="52" t="s">
        <v>59</v>
      </c>
      <c r="G63" s="34">
        <v>10000</v>
      </c>
      <c r="H63" s="90">
        <f t="shared" si="1"/>
        <v>0</v>
      </c>
      <c r="I63" s="34">
        <v>10000</v>
      </c>
    </row>
    <row r="64" spans="1:9" x14ac:dyDescent="0.25">
      <c r="A64" s="52"/>
      <c r="B64" s="52"/>
      <c r="C64" s="52"/>
      <c r="D64" s="52"/>
      <c r="E64" s="52">
        <v>32322</v>
      </c>
      <c r="F64" s="52" t="s">
        <v>60</v>
      </c>
      <c r="G64" s="34">
        <v>20000</v>
      </c>
      <c r="H64" s="90">
        <f t="shared" si="1"/>
        <v>0</v>
      </c>
      <c r="I64" s="34">
        <v>20000</v>
      </c>
    </row>
    <row r="65" spans="1:9" ht="30" x14ac:dyDescent="0.25">
      <c r="A65" s="52"/>
      <c r="B65" s="52"/>
      <c r="C65" s="52"/>
      <c r="D65" s="52"/>
      <c r="E65" s="52">
        <v>32323</v>
      </c>
      <c r="F65" s="49" t="s">
        <v>61</v>
      </c>
      <c r="G65" s="34">
        <v>30000</v>
      </c>
      <c r="H65" s="90">
        <f t="shared" si="1"/>
        <v>0</v>
      </c>
      <c r="I65" s="34">
        <v>30000</v>
      </c>
    </row>
    <row r="66" spans="1:9" x14ac:dyDescent="0.25">
      <c r="A66" s="52"/>
      <c r="B66" s="52"/>
      <c r="C66" s="52"/>
      <c r="D66" s="52"/>
      <c r="E66" s="52">
        <v>32329</v>
      </c>
      <c r="F66" s="52" t="s">
        <v>62</v>
      </c>
      <c r="G66" s="34">
        <f>G67+G68+G69</f>
        <v>140000</v>
      </c>
      <c r="H66" s="90">
        <f t="shared" si="1"/>
        <v>0</v>
      </c>
      <c r="I66" s="34">
        <f>I67+I68+I69</f>
        <v>140000</v>
      </c>
    </row>
    <row r="67" spans="1:9" x14ac:dyDescent="0.25">
      <c r="A67" s="52"/>
      <c r="B67" s="52"/>
      <c r="C67" s="52"/>
      <c r="D67" s="52"/>
      <c r="E67" s="66" t="s">
        <v>17</v>
      </c>
      <c r="F67" s="52" t="s">
        <v>63</v>
      </c>
      <c r="G67" s="34">
        <v>80000</v>
      </c>
      <c r="H67" s="90">
        <f t="shared" si="1"/>
        <v>0</v>
      </c>
      <c r="I67" s="34">
        <v>80000</v>
      </c>
    </row>
    <row r="68" spans="1:9" x14ac:dyDescent="0.25">
      <c r="A68" s="52"/>
      <c r="B68" s="52"/>
      <c r="C68" s="52"/>
      <c r="D68" s="52"/>
      <c r="E68" s="66" t="s">
        <v>39</v>
      </c>
      <c r="F68" s="52" t="s">
        <v>64</v>
      </c>
      <c r="G68" s="34">
        <v>50000</v>
      </c>
      <c r="H68" s="90">
        <f t="shared" si="1"/>
        <v>0</v>
      </c>
      <c r="I68" s="34">
        <v>50000</v>
      </c>
    </row>
    <row r="69" spans="1:9" x14ac:dyDescent="0.25">
      <c r="A69" s="52"/>
      <c r="B69" s="52"/>
      <c r="C69" s="52"/>
      <c r="D69" s="52"/>
      <c r="E69" s="66" t="s">
        <v>46</v>
      </c>
      <c r="F69" s="52" t="s">
        <v>65</v>
      </c>
      <c r="G69" s="34">
        <v>10000</v>
      </c>
      <c r="H69" s="90">
        <f t="shared" si="1"/>
        <v>0</v>
      </c>
      <c r="I69" s="34">
        <v>10000</v>
      </c>
    </row>
    <row r="70" spans="1:9" x14ac:dyDescent="0.25">
      <c r="A70" s="65"/>
      <c r="B70" s="65"/>
      <c r="C70" s="65"/>
      <c r="D70" s="65">
        <v>3233</v>
      </c>
      <c r="E70" s="65"/>
      <c r="F70" s="65" t="s">
        <v>66</v>
      </c>
      <c r="G70" s="43">
        <f>G71+G72+G73+G74</f>
        <v>70000</v>
      </c>
      <c r="H70" s="97">
        <f t="shared" si="1"/>
        <v>0</v>
      </c>
      <c r="I70" s="43">
        <f>I71+I72+I73+I74</f>
        <v>70000</v>
      </c>
    </row>
    <row r="71" spans="1:9" x14ac:dyDescent="0.25">
      <c r="A71" s="52"/>
      <c r="B71" s="52"/>
      <c r="C71" s="52"/>
      <c r="D71" s="52"/>
      <c r="E71" s="52">
        <v>32331</v>
      </c>
      <c r="F71" s="52" t="s">
        <v>67</v>
      </c>
      <c r="G71" s="34">
        <v>5000</v>
      </c>
      <c r="H71" s="90">
        <f t="shared" si="1"/>
        <v>0</v>
      </c>
      <c r="I71" s="34">
        <v>5000</v>
      </c>
    </row>
    <row r="72" spans="1:9" x14ac:dyDescent="0.25">
      <c r="A72" s="52"/>
      <c r="B72" s="52"/>
      <c r="C72" s="52"/>
      <c r="D72" s="52"/>
      <c r="E72" s="52">
        <v>32332</v>
      </c>
      <c r="F72" s="52" t="s">
        <v>68</v>
      </c>
      <c r="G72" s="34">
        <v>20000</v>
      </c>
      <c r="H72" s="90">
        <f t="shared" si="1"/>
        <v>0</v>
      </c>
      <c r="I72" s="34">
        <v>20000</v>
      </c>
    </row>
    <row r="73" spans="1:9" x14ac:dyDescent="0.25">
      <c r="A73" s="52"/>
      <c r="B73" s="52"/>
      <c r="C73" s="52"/>
      <c r="D73" s="52"/>
      <c r="E73" s="52">
        <v>32334</v>
      </c>
      <c r="F73" s="52" t="s">
        <v>69</v>
      </c>
      <c r="G73" s="34">
        <v>25000</v>
      </c>
      <c r="H73" s="90">
        <f t="shared" si="1"/>
        <v>0</v>
      </c>
      <c r="I73" s="34">
        <v>25000</v>
      </c>
    </row>
    <row r="74" spans="1:9" x14ac:dyDescent="0.25">
      <c r="A74" s="52"/>
      <c r="B74" s="52"/>
      <c r="C74" s="52"/>
      <c r="D74" s="52"/>
      <c r="E74" s="52">
        <v>32339</v>
      </c>
      <c r="F74" s="52" t="s">
        <v>70</v>
      </c>
      <c r="G74" s="34">
        <v>20000</v>
      </c>
      <c r="H74" s="90">
        <f t="shared" si="1"/>
        <v>0</v>
      </c>
      <c r="I74" s="34">
        <v>20000</v>
      </c>
    </row>
    <row r="75" spans="1:9" x14ac:dyDescent="0.25">
      <c r="A75" s="65"/>
      <c r="B75" s="65"/>
      <c r="C75" s="65"/>
      <c r="D75" s="65">
        <v>3234</v>
      </c>
      <c r="E75" s="65"/>
      <c r="F75" s="65" t="s">
        <v>71</v>
      </c>
      <c r="G75" s="43">
        <f>G76+G77+G78+G79</f>
        <v>277000</v>
      </c>
      <c r="H75" s="97">
        <f t="shared" si="1"/>
        <v>30000</v>
      </c>
      <c r="I75" s="43">
        <f>I76+I77+I78+I79</f>
        <v>307000</v>
      </c>
    </row>
    <row r="76" spans="1:9" x14ac:dyDescent="0.25">
      <c r="A76" s="52"/>
      <c r="B76" s="52"/>
      <c r="C76" s="52"/>
      <c r="D76" s="52"/>
      <c r="E76" s="52">
        <v>32343</v>
      </c>
      <c r="F76" s="52" t="s">
        <v>72</v>
      </c>
      <c r="G76" s="34">
        <v>7000</v>
      </c>
      <c r="H76" s="90">
        <f t="shared" ref="H76:H143" si="2">I76-G76</f>
        <v>0</v>
      </c>
      <c r="I76" s="34">
        <v>7000</v>
      </c>
    </row>
    <row r="77" spans="1:9" x14ac:dyDescent="0.25">
      <c r="A77" s="52"/>
      <c r="B77" s="52"/>
      <c r="C77" s="52"/>
      <c r="D77" s="52"/>
      <c r="E77" s="52">
        <v>32342</v>
      </c>
      <c r="F77" s="52" t="s">
        <v>302</v>
      </c>
      <c r="G77" s="34">
        <v>25000</v>
      </c>
      <c r="H77" s="90">
        <f t="shared" si="2"/>
        <v>0</v>
      </c>
      <c r="I77" s="34">
        <v>25000</v>
      </c>
    </row>
    <row r="78" spans="1:9" x14ac:dyDescent="0.25">
      <c r="A78" s="52"/>
      <c r="B78" s="52"/>
      <c r="C78" s="52"/>
      <c r="D78" s="52"/>
      <c r="E78" s="52">
        <v>32344</v>
      </c>
      <c r="F78" s="52" t="s">
        <v>73</v>
      </c>
      <c r="G78" s="34">
        <v>5000</v>
      </c>
      <c r="H78" s="90">
        <f t="shared" si="2"/>
        <v>0</v>
      </c>
      <c r="I78" s="34">
        <v>5000</v>
      </c>
    </row>
    <row r="79" spans="1:9" x14ac:dyDescent="0.25">
      <c r="A79" s="52"/>
      <c r="B79" s="52"/>
      <c r="C79" s="52"/>
      <c r="D79" s="52"/>
      <c r="E79" s="52">
        <v>32349</v>
      </c>
      <c r="F79" s="52" t="s">
        <v>74</v>
      </c>
      <c r="G79" s="34">
        <f>G80+G81+G82+G83+G84</f>
        <v>240000</v>
      </c>
      <c r="H79" s="90">
        <f t="shared" si="2"/>
        <v>30000</v>
      </c>
      <c r="I79" s="34">
        <f>I80+I81+I82+I83+I84</f>
        <v>270000</v>
      </c>
    </row>
    <row r="80" spans="1:9" x14ac:dyDescent="0.25">
      <c r="A80" s="52"/>
      <c r="B80" s="52"/>
      <c r="C80" s="52"/>
      <c r="D80" s="52"/>
      <c r="E80" s="52" t="s">
        <v>17</v>
      </c>
      <c r="F80" s="52" t="s">
        <v>76</v>
      </c>
      <c r="G80" s="34">
        <v>80000</v>
      </c>
      <c r="H80" s="90">
        <f t="shared" si="2"/>
        <v>20000</v>
      </c>
      <c r="I80" s="34">
        <v>100000</v>
      </c>
    </row>
    <row r="81" spans="1:9" x14ac:dyDescent="0.25">
      <c r="A81" s="52"/>
      <c r="B81" s="52"/>
      <c r="C81" s="52"/>
      <c r="D81" s="52"/>
      <c r="E81" s="52" t="s">
        <v>39</v>
      </c>
      <c r="F81" s="52" t="s">
        <v>77</v>
      </c>
      <c r="G81" s="34">
        <v>40000</v>
      </c>
      <c r="H81" s="90">
        <f t="shared" si="2"/>
        <v>10000</v>
      </c>
      <c r="I81" s="34">
        <v>50000</v>
      </c>
    </row>
    <row r="82" spans="1:9" x14ac:dyDescent="0.25">
      <c r="A82" s="52"/>
      <c r="B82" s="52"/>
      <c r="C82" s="52"/>
      <c r="D82" s="52"/>
      <c r="E82" s="52" t="s">
        <v>46</v>
      </c>
      <c r="F82" s="52" t="s">
        <v>78</v>
      </c>
      <c r="G82" s="34">
        <v>100000</v>
      </c>
      <c r="H82" s="90">
        <f t="shared" si="2"/>
        <v>0</v>
      </c>
      <c r="I82" s="34">
        <v>100000</v>
      </c>
    </row>
    <row r="83" spans="1:9" x14ac:dyDescent="0.25">
      <c r="A83" s="52"/>
      <c r="B83" s="52"/>
      <c r="C83" s="52"/>
      <c r="D83" s="52"/>
      <c r="E83" s="52" t="s">
        <v>75</v>
      </c>
      <c r="F83" s="52" t="s">
        <v>79</v>
      </c>
      <c r="G83" s="34">
        <v>5000</v>
      </c>
      <c r="H83" s="90">
        <f t="shared" si="2"/>
        <v>0</v>
      </c>
      <c r="I83" s="34">
        <v>5000</v>
      </c>
    </row>
    <row r="84" spans="1:9" x14ac:dyDescent="0.25">
      <c r="A84" s="52"/>
      <c r="B84" s="52"/>
      <c r="C84" s="52"/>
      <c r="D84" s="52"/>
      <c r="E84" s="52" t="s">
        <v>303</v>
      </c>
      <c r="F84" s="52" t="s">
        <v>275</v>
      </c>
      <c r="G84" s="34">
        <v>15000</v>
      </c>
      <c r="H84" s="90">
        <f t="shared" si="2"/>
        <v>0</v>
      </c>
      <c r="I84" s="34">
        <v>15000</v>
      </c>
    </row>
    <row r="85" spans="1:9" x14ac:dyDescent="0.25">
      <c r="A85" s="65"/>
      <c r="B85" s="65"/>
      <c r="C85" s="65"/>
      <c r="D85" s="65">
        <v>3235</v>
      </c>
      <c r="E85" s="65"/>
      <c r="F85" s="65" t="s">
        <v>307</v>
      </c>
      <c r="G85" s="43">
        <f>G86</f>
        <v>5000</v>
      </c>
      <c r="H85" s="97">
        <f t="shared" si="2"/>
        <v>0</v>
      </c>
      <c r="I85" s="43">
        <f>I86</f>
        <v>5000</v>
      </c>
    </row>
    <row r="86" spans="1:9" x14ac:dyDescent="0.25">
      <c r="A86" s="52"/>
      <c r="B86" s="52"/>
      <c r="C86" s="52"/>
      <c r="D86" s="52"/>
      <c r="E86" s="52">
        <v>32359</v>
      </c>
      <c r="F86" s="52" t="s">
        <v>308</v>
      </c>
      <c r="G86" s="34">
        <v>5000</v>
      </c>
      <c r="H86" s="90">
        <f t="shared" si="2"/>
        <v>0</v>
      </c>
      <c r="I86" s="34">
        <v>5000</v>
      </c>
    </row>
    <row r="87" spans="1:9" x14ac:dyDescent="0.25">
      <c r="A87" s="65"/>
      <c r="B87" s="65"/>
      <c r="C87" s="65"/>
      <c r="D87" s="65">
        <v>3236</v>
      </c>
      <c r="E87" s="65"/>
      <c r="F87" s="65" t="s">
        <v>80</v>
      </c>
      <c r="G87" s="43">
        <f>G88+G89+G90+G91</f>
        <v>58000</v>
      </c>
      <c r="H87" s="97">
        <f t="shared" si="2"/>
        <v>0</v>
      </c>
      <c r="I87" s="43">
        <f>I88+I89+I90+I91</f>
        <v>58000</v>
      </c>
    </row>
    <row r="88" spans="1:9" x14ac:dyDescent="0.25">
      <c r="A88" s="52"/>
      <c r="B88" s="52"/>
      <c r="C88" s="52"/>
      <c r="D88" s="52"/>
      <c r="E88" s="52">
        <v>32361</v>
      </c>
      <c r="F88" s="52" t="s">
        <v>81</v>
      </c>
      <c r="G88" s="34">
        <v>5000</v>
      </c>
      <c r="H88" s="90">
        <f t="shared" si="2"/>
        <v>0</v>
      </c>
      <c r="I88" s="34">
        <v>5000</v>
      </c>
    </row>
    <row r="89" spans="1:9" x14ac:dyDescent="0.25">
      <c r="A89" s="52"/>
      <c r="B89" s="52"/>
      <c r="C89" s="52"/>
      <c r="D89" s="52"/>
      <c r="E89" s="52">
        <v>32362</v>
      </c>
      <c r="F89" s="52" t="s">
        <v>82</v>
      </c>
      <c r="G89" s="34">
        <v>3000</v>
      </c>
      <c r="H89" s="90">
        <f t="shared" si="2"/>
        <v>0</v>
      </c>
      <c r="I89" s="34">
        <v>3000</v>
      </c>
    </row>
    <row r="90" spans="1:9" x14ac:dyDescent="0.25">
      <c r="A90" s="52"/>
      <c r="B90" s="52"/>
      <c r="C90" s="52"/>
      <c r="D90" s="52"/>
      <c r="E90" s="52">
        <v>32363</v>
      </c>
      <c r="F90" s="52" t="s">
        <v>83</v>
      </c>
      <c r="G90" s="34">
        <v>30000</v>
      </c>
      <c r="H90" s="90">
        <f t="shared" si="2"/>
        <v>0</v>
      </c>
      <c r="I90" s="34">
        <v>30000</v>
      </c>
    </row>
    <row r="91" spans="1:9" ht="30" x14ac:dyDescent="0.25">
      <c r="A91" s="52"/>
      <c r="B91" s="52"/>
      <c r="C91" s="52"/>
      <c r="D91" s="52"/>
      <c r="E91" s="52">
        <v>32369</v>
      </c>
      <c r="F91" s="49" t="s">
        <v>84</v>
      </c>
      <c r="G91" s="34">
        <v>20000</v>
      </c>
      <c r="H91" s="90">
        <f t="shared" si="2"/>
        <v>0</v>
      </c>
      <c r="I91" s="34">
        <v>20000</v>
      </c>
    </row>
    <row r="92" spans="1:9" x14ac:dyDescent="0.25">
      <c r="A92" s="65"/>
      <c r="B92" s="65"/>
      <c r="C92" s="65"/>
      <c r="D92" s="65">
        <v>3237</v>
      </c>
      <c r="E92" s="65"/>
      <c r="F92" s="65" t="s">
        <v>85</v>
      </c>
      <c r="G92" s="43">
        <f>G93+G94+G95+G96</f>
        <v>155000</v>
      </c>
      <c r="H92" s="97">
        <f t="shared" si="2"/>
        <v>30000</v>
      </c>
      <c r="I92" s="43">
        <f>I93+I94+I95+I96</f>
        <v>185000</v>
      </c>
    </row>
    <row r="93" spans="1:9" x14ac:dyDescent="0.25">
      <c r="A93" s="52"/>
      <c r="B93" s="52"/>
      <c r="C93" s="52"/>
      <c r="D93" s="52"/>
      <c r="E93" s="52">
        <v>32372</v>
      </c>
      <c r="F93" s="52" t="s">
        <v>86</v>
      </c>
      <c r="G93" s="34">
        <v>100000</v>
      </c>
      <c r="H93" s="90">
        <f t="shared" si="2"/>
        <v>0</v>
      </c>
      <c r="I93" s="34">
        <v>100000</v>
      </c>
    </row>
    <row r="94" spans="1:9" x14ac:dyDescent="0.25">
      <c r="A94" s="52"/>
      <c r="B94" s="52"/>
      <c r="C94" s="52"/>
      <c r="D94" s="52"/>
      <c r="E94" s="52">
        <v>32373</v>
      </c>
      <c r="F94" s="52" t="s">
        <v>87</v>
      </c>
      <c r="G94" s="34">
        <v>30000</v>
      </c>
      <c r="H94" s="90">
        <f t="shared" si="2"/>
        <v>0</v>
      </c>
      <c r="I94" s="34">
        <v>30000</v>
      </c>
    </row>
    <row r="95" spans="1:9" x14ac:dyDescent="0.25">
      <c r="A95" s="52"/>
      <c r="B95" s="52"/>
      <c r="C95" s="52"/>
      <c r="D95" s="52"/>
      <c r="E95" s="52">
        <v>32375</v>
      </c>
      <c r="F95" s="52" t="s">
        <v>88</v>
      </c>
      <c r="G95" s="34">
        <v>20000</v>
      </c>
      <c r="H95" s="90">
        <f>I95-G95</f>
        <v>30000</v>
      </c>
      <c r="I95" s="34">
        <v>50000</v>
      </c>
    </row>
    <row r="96" spans="1:9" x14ac:dyDescent="0.25">
      <c r="A96" s="52"/>
      <c r="B96" s="52"/>
      <c r="C96" s="52"/>
      <c r="D96" s="52"/>
      <c r="E96" s="52">
        <v>32379</v>
      </c>
      <c r="F96" s="52" t="s">
        <v>89</v>
      </c>
      <c r="G96" s="34">
        <v>5000</v>
      </c>
      <c r="H96" s="90">
        <f t="shared" si="2"/>
        <v>0</v>
      </c>
      <c r="I96" s="34">
        <v>5000</v>
      </c>
    </row>
    <row r="97" spans="1:9" x14ac:dyDescent="0.25">
      <c r="A97" s="65"/>
      <c r="B97" s="65"/>
      <c r="C97" s="65"/>
      <c r="D97" s="65">
        <v>3238</v>
      </c>
      <c r="E97" s="65"/>
      <c r="F97" s="65" t="s">
        <v>90</v>
      </c>
      <c r="G97" s="43">
        <f>G98</f>
        <v>20000</v>
      </c>
      <c r="H97" s="97">
        <f t="shared" si="2"/>
        <v>0</v>
      </c>
      <c r="I97" s="43">
        <f>I98</f>
        <v>20000</v>
      </c>
    </row>
    <row r="98" spans="1:9" x14ac:dyDescent="0.25">
      <c r="A98" s="52"/>
      <c r="B98" s="52"/>
      <c r="C98" s="52"/>
      <c r="D98" s="52"/>
      <c r="E98" s="52">
        <v>32389</v>
      </c>
      <c r="F98" s="52" t="s">
        <v>91</v>
      </c>
      <c r="G98" s="34">
        <v>20000</v>
      </c>
      <c r="H98" s="90">
        <f t="shared" si="2"/>
        <v>0</v>
      </c>
      <c r="I98" s="34">
        <v>20000</v>
      </c>
    </row>
    <row r="99" spans="1:9" x14ac:dyDescent="0.25">
      <c r="A99" s="65"/>
      <c r="B99" s="65"/>
      <c r="C99" s="65"/>
      <c r="D99" s="65">
        <v>3239</v>
      </c>
      <c r="E99" s="65"/>
      <c r="F99" s="65" t="s">
        <v>92</v>
      </c>
      <c r="G99" s="43">
        <f>G100+G101</f>
        <v>60000</v>
      </c>
      <c r="H99" s="97">
        <f t="shared" si="2"/>
        <v>0</v>
      </c>
      <c r="I99" s="43">
        <f>I100+I101</f>
        <v>60000</v>
      </c>
    </row>
    <row r="100" spans="1:9" x14ac:dyDescent="0.25">
      <c r="A100" s="52"/>
      <c r="B100" s="52"/>
      <c r="C100" s="52"/>
      <c r="D100" s="52"/>
      <c r="E100" s="52">
        <v>32394</v>
      </c>
      <c r="F100" s="52" t="s">
        <v>93</v>
      </c>
      <c r="G100" s="34">
        <v>20000</v>
      </c>
      <c r="H100" s="90">
        <f t="shared" si="2"/>
        <v>0</v>
      </c>
      <c r="I100" s="34">
        <v>20000</v>
      </c>
    </row>
    <row r="101" spans="1:9" x14ac:dyDescent="0.25">
      <c r="A101" s="52"/>
      <c r="B101" s="52"/>
      <c r="C101" s="52"/>
      <c r="D101" s="52"/>
      <c r="E101" s="52">
        <v>32399</v>
      </c>
      <c r="F101" s="52" t="s">
        <v>304</v>
      </c>
      <c r="G101" s="34">
        <v>40000</v>
      </c>
      <c r="H101" s="90">
        <f t="shared" si="2"/>
        <v>0</v>
      </c>
      <c r="I101" s="34">
        <v>40000</v>
      </c>
    </row>
    <row r="102" spans="1:9" s="3" customFormat="1" x14ac:dyDescent="0.25">
      <c r="A102" s="64"/>
      <c r="B102" s="64"/>
      <c r="C102" s="64">
        <v>329</v>
      </c>
      <c r="D102" s="64"/>
      <c r="E102" s="64"/>
      <c r="F102" s="64" t="s">
        <v>94</v>
      </c>
      <c r="G102" s="35">
        <f>G103+G109+G111+G115</f>
        <v>370000</v>
      </c>
      <c r="H102" s="96">
        <f t="shared" si="2"/>
        <v>0</v>
      </c>
      <c r="I102" s="35">
        <f>I103+I109+I111+I115</f>
        <v>370000</v>
      </c>
    </row>
    <row r="103" spans="1:9" x14ac:dyDescent="0.25">
      <c r="A103" s="65"/>
      <c r="B103" s="65"/>
      <c r="C103" s="65"/>
      <c r="D103" s="65">
        <v>3291</v>
      </c>
      <c r="E103" s="65"/>
      <c r="F103" s="65" t="s">
        <v>95</v>
      </c>
      <c r="G103" s="43">
        <f>G104+G105</f>
        <v>280000</v>
      </c>
      <c r="H103" s="97">
        <f t="shared" si="2"/>
        <v>0</v>
      </c>
      <c r="I103" s="43">
        <f>I104+I105</f>
        <v>280000</v>
      </c>
    </row>
    <row r="104" spans="1:9" x14ac:dyDescent="0.25">
      <c r="A104" s="52"/>
      <c r="B104" s="52"/>
      <c r="C104" s="52"/>
      <c r="D104" s="52"/>
      <c r="E104" s="52">
        <v>32911</v>
      </c>
      <c r="F104" s="52" t="s">
        <v>96</v>
      </c>
      <c r="G104" s="34">
        <v>130000</v>
      </c>
      <c r="H104" s="90">
        <f t="shared" si="2"/>
        <v>0</v>
      </c>
      <c r="I104" s="34">
        <v>130000</v>
      </c>
    </row>
    <row r="105" spans="1:9" x14ac:dyDescent="0.25">
      <c r="A105" s="52"/>
      <c r="B105" s="52"/>
      <c r="C105" s="52"/>
      <c r="D105" s="52"/>
      <c r="E105" s="52">
        <v>32912</v>
      </c>
      <c r="F105" s="52" t="s">
        <v>97</v>
      </c>
      <c r="G105" s="34">
        <v>150000</v>
      </c>
      <c r="H105" s="90">
        <f t="shared" si="2"/>
        <v>0</v>
      </c>
      <c r="I105" s="34">
        <v>150000</v>
      </c>
    </row>
    <row r="106" spans="1:9" x14ac:dyDescent="0.25">
      <c r="A106" s="65"/>
      <c r="B106" s="65"/>
      <c r="C106" s="65"/>
      <c r="D106" s="65">
        <v>3292</v>
      </c>
      <c r="E106" s="65"/>
      <c r="F106" s="65" t="s">
        <v>98</v>
      </c>
      <c r="G106" s="43">
        <f>G107+G108</f>
        <v>30000</v>
      </c>
      <c r="H106" s="97">
        <f t="shared" si="2"/>
        <v>0</v>
      </c>
      <c r="I106" s="43">
        <f>I107+I108</f>
        <v>30000</v>
      </c>
    </row>
    <row r="107" spans="1:9" x14ac:dyDescent="0.25">
      <c r="A107" s="52"/>
      <c r="B107" s="52"/>
      <c r="C107" s="52"/>
      <c r="D107" s="52"/>
      <c r="E107" s="52">
        <v>32921</v>
      </c>
      <c r="F107" s="52" t="s">
        <v>99</v>
      </c>
      <c r="G107" s="34">
        <v>20000</v>
      </c>
      <c r="H107" s="90">
        <f t="shared" si="2"/>
        <v>0</v>
      </c>
      <c r="I107" s="34">
        <v>20000</v>
      </c>
    </row>
    <row r="108" spans="1:9" x14ac:dyDescent="0.25">
      <c r="A108" s="52"/>
      <c r="B108" s="52"/>
      <c r="C108" s="52"/>
      <c r="D108" s="52"/>
      <c r="E108" s="52">
        <v>32922</v>
      </c>
      <c r="F108" s="52" t="s">
        <v>100</v>
      </c>
      <c r="G108" s="34">
        <v>10000</v>
      </c>
      <c r="H108" s="90">
        <f t="shared" si="2"/>
        <v>0</v>
      </c>
      <c r="I108" s="34">
        <v>10000</v>
      </c>
    </row>
    <row r="109" spans="1:9" x14ac:dyDescent="0.25">
      <c r="A109" s="65"/>
      <c r="B109" s="65"/>
      <c r="C109" s="65"/>
      <c r="D109" s="65">
        <v>3293</v>
      </c>
      <c r="E109" s="65"/>
      <c r="F109" s="65" t="s">
        <v>101</v>
      </c>
      <c r="G109" s="43">
        <f>G110</f>
        <v>20000</v>
      </c>
      <c r="H109" s="97">
        <f t="shared" si="2"/>
        <v>0</v>
      </c>
      <c r="I109" s="43">
        <f>I110</f>
        <v>20000</v>
      </c>
    </row>
    <row r="110" spans="1:9" x14ac:dyDescent="0.25">
      <c r="A110" s="52"/>
      <c r="B110" s="52"/>
      <c r="C110" s="52"/>
      <c r="D110" s="52"/>
      <c r="E110" s="52">
        <v>32931</v>
      </c>
      <c r="F110" s="52" t="s">
        <v>101</v>
      </c>
      <c r="G110" s="34">
        <v>20000</v>
      </c>
      <c r="H110" s="90">
        <f t="shared" si="2"/>
        <v>0</v>
      </c>
      <c r="I110" s="34">
        <v>20000</v>
      </c>
    </row>
    <row r="111" spans="1:9" x14ac:dyDescent="0.25">
      <c r="A111" s="65"/>
      <c r="B111" s="65"/>
      <c r="C111" s="65"/>
      <c r="D111" s="65">
        <v>3295</v>
      </c>
      <c r="E111" s="65"/>
      <c r="F111" s="65" t="s">
        <v>102</v>
      </c>
      <c r="G111" s="43">
        <f>G112+G113+G114</f>
        <v>20000</v>
      </c>
      <c r="H111" s="97">
        <f t="shared" si="2"/>
        <v>0</v>
      </c>
      <c r="I111" s="43">
        <f>I112+I113+I114</f>
        <v>20000</v>
      </c>
    </row>
    <row r="112" spans="1:9" x14ac:dyDescent="0.25">
      <c r="A112" s="52"/>
      <c r="B112" s="52"/>
      <c r="C112" s="52"/>
      <c r="D112" s="52"/>
      <c r="E112" s="52">
        <v>32952</v>
      </c>
      <c r="F112" s="52" t="s">
        <v>103</v>
      </c>
      <c r="G112" s="34">
        <v>2000</v>
      </c>
      <c r="H112" s="90">
        <f t="shared" si="2"/>
        <v>0</v>
      </c>
      <c r="I112" s="34">
        <v>2000</v>
      </c>
    </row>
    <row r="113" spans="1:9" x14ac:dyDescent="0.25">
      <c r="A113" s="52"/>
      <c r="B113" s="52"/>
      <c r="C113" s="52"/>
      <c r="D113" s="52"/>
      <c r="E113" s="52">
        <v>32954</v>
      </c>
      <c r="F113" s="52" t="s">
        <v>104</v>
      </c>
      <c r="G113" s="34">
        <v>3000</v>
      </c>
      <c r="H113" s="90">
        <f t="shared" si="2"/>
        <v>0</v>
      </c>
      <c r="I113" s="34">
        <v>3000</v>
      </c>
    </row>
    <row r="114" spans="1:9" x14ac:dyDescent="0.25">
      <c r="A114" s="52"/>
      <c r="B114" s="52"/>
      <c r="C114" s="52"/>
      <c r="D114" s="52"/>
      <c r="E114" s="52">
        <v>32959</v>
      </c>
      <c r="F114" s="52" t="s">
        <v>305</v>
      </c>
      <c r="G114" s="34">
        <v>15000</v>
      </c>
      <c r="H114" s="90">
        <f t="shared" si="2"/>
        <v>0</v>
      </c>
      <c r="I114" s="34">
        <v>15000</v>
      </c>
    </row>
    <row r="115" spans="1:9" x14ac:dyDescent="0.25">
      <c r="A115" s="65"/>
      <c r="B115" s="65"/>
      <c r="C115" s="65"/>
      <c r="D115" s="65">
        <v>3299</v>
      </c>
      <c r="E115" s="65"/>
      <c r="F115" s="65" t="s">
        <v>105</v>
      </c>
      <c r="G115" s="43">
        <f>G116+G117</f>
        <v>50000</v>
      </c>
      <c r="H115" s="97">
        <f t="shared" si="2"/>
        <v>0</v>
      </c>
      <c r="I115" s="43">
        <f>I116+I117</f>
        <v>50000</v>
      </c>
    </row>
    <row r="116" spans="1:9" x14ac:dyDescent="0.25">
      <c r="A116" s="52"/>
      <c r="B116" s="52"/>
      <c r="C116" s="52"/>
      <c r="D116" s="52"/>
      <c r="E116" s="52">
        <v>32991</v>
      </c>
      <c r="F116" s="52" t="s">
        <v>106</v>
      </c>
      <c r="G116" s="34">
        <v>10000</v>
      </c>
      <c r="H116" s="90">
        <f t="shared" si="2"/>
        <v>0</v>
      </c>
      <c r="I116" s="34">
        <v>10000</v>
      </c>
    </row>
    <row r="117" spans="1:9" x14ac:dyDescent="0.25">
      <c r="A117" s="52"/>
      <c r="B117" s="52"/>
      <c r="C117" s="52"/>
      <c r="D117" s="52"/>
      <c r="E117" s="52">
        <v>32999</v>
      </c>
      <c r="F117" s="52" t="s">
        <v>94</v>
      </c>
      <c r="G117" s="34">
        <v>40000</v>
      </c>
      <c r="H117" s="90">
        <f t="shared" si="2"/>
        <v>0</v>
      </c>
      <c r="I117" s="34">
        <v>40000</v>
      </c>
    </row>
    <row r="118" spans="1:9" x14ac:dyDescent="0.25">
      <c r="A118" s="52"/>
      <c r="B118" s="52"/>
      <c r="C118" s="52"/>
      <c r="D118" s="52"/>
      <c r="E118" s="66" t="s">
        <v>17</v>
      </c>
      <c r="F118" s="52" t="s">
        <v>107</v>
      </c>
      <c r="G118" s="34">
        <v>40000</v>
      </c>
      <c r="H118" s="90">
        <f t="shared" si="2"/>
        <v>0</v>
      </c>
      <c r="I118" s="34">
        <v>40000</v>
      </c>
    </row>
    <row r="119" spans="1:9" s="4" customFormat="1" ht="15.75" x14ac:dyDescent="0.25">
      <c r="A119" s="56"/>
      <c r="B119" s="56">
        <v>34</v>
      </c>
      <c r="C119" s="56"/>
      <c r="D119" s="56"/>
      <c r="E119" s="56"/>
      <c r="F119" s="56" t="s">
        <v>108</v>
      </c>
      <c r="G119" s="57">
        <f>G120+G123</f>
        <v>141000</v>
      </c>
      <c r="H119" s="92">
        <f t="shared" si="2"/>
        <v>0</v>
      </c>
      <c r="I119" s="57">
        <f>I120+I123</f>
        <v>141000</v>
      </c>
    </row>
    <row r="120" spans="1:9" s="4" customFormat="1" ht="15.75" x14ac:dyDescent="0.25">
      <c r="A120" s="75"/>
      <c r="B120" s="75"/>
      <c r="C120" s="76">
        <v>342</v>
      </c>
      <c r="D120" s="76"/>
      <c r="E120" s="76"/>
      <c r="F120" s="76" t="s">
        <v>310</v>
      </c>
      <c r="G120" s="77">
        <f>G121</f>
        <v>100000</v>
      </c>
      <c r="H120" s="98">
        <f t="shared" si="2"/>
        <v>0</v>
      </c>
      <c r="I120" s="77">
        <f>I121</f>
        <v>100000</v>
      </c>
    </row>
    <row r="121" spans="1:9" s="4" customFormat="1" ht="30" x14ac:dyDescent="0.25">
      <c r="A121" s="78"/>
      <c r="B121" s="78"/>
      <c r="C121" s="67"/>
      <c r="D121" s="65">
        <v>3422</v>
      </c>
      <c r="E121" s="65"/>
      <c r="F121" s="74" t="s">
        <v>311</v>
      </c>
      <c r="G121" s="43">
        <f>G122</f>
        <v>100000</v>
      </c>
      <c r="H121" s="97">
        <f t="shared" si="2"/>
        <v>0</v>
      </c>
      <c r="I121" s="43">
        <f>I122</f>
        <v>100000</v>
      </c>
    </row>
    <row r="122" spans="1:9" s="4" customFormat="1" ht="15.75" x14ac:dyDescent="0.25">
      <c r="A122" s="75"/>
      <c r="B122" s="75"/>
      <c r="C122" s="76"/>
      <c r="D122" s="68"/>
      <c r="E122" s="68">
        <v>34222</v>
      </c>
      <c r="F122" s="68" t="s">
        <v>312</v>
      </c>
      <c r="G122" s="69">
        <v>100000</v>
      </c>
      <c r="H122" s="99">
        <f t="shared" si="2"/>
        <v>0</v>
      </c>
      <c r="I122" s="69">
        <v>100000</v>
      </c>
    </row>
    <row r="123" spans="1:9" s="3" customFormat="1" x14ac:dyDescent="0.25">
      <c r="A123" s="64"/>
      <c r="B123" s="64"/>
      <c r="C123" s="64">
        <v>343</v>
      </c>
      <c r="D123" s="64"/>
      <c r="E123" s="64"/>
      <c r="F123" s="52" t="s">
        <v>109</v>
      </c>
      <c r="G123" s="35">
        <f>G124+G127</f>
        <v>41000</v>
      </c>
      <c r="H123" s="96">
        <f t="shared" si="2"/>
        <v>0</v>
      </c>
      <c r="I123" s="35">
        <f>I124+I127</f>
        <v>41000</v>
      </c>
    </row>
    <row r="124" spans="1:9" x14ac:dyDescent="0.25">
      <c r="A124" s="65"/>
      <c r="B124" s="65"/>
      <c r="C124" s="65"/>
      <c r="D124" s="65">
        <v>3431</v>
      </c>
      <c r="E124" s="65"/>
      <c r="F124" s="65" t="s">
        <v>110</v>
      </c>
      <c r="G124" s="43">
        <f>G125+G126</f>
        <v>15000</v>
      </c>
      <c r="H124" s="97">
        <f t="shared" si="2"/>
        <v>0</v>
      </c>
      <c r="I124" s="43">
        <f>I125+I126</f>
        <v>15000</v>
      </c>
    </row>
    <row r="125" spans="1:9" x14ac:dyDescent="0.25">
      <c r="A125" s="52"/>
      <c r="B125" s="52"/>
      <c r="C125" s="52"/>
      <c r="D125" s="52"/>
      <c r="E125" s="52">
        <v>34311</v>
      </c>
      <c r="F125" s="52" t="s">
        <v>111</v>
      </c>
      <c r="G125" s="34">
        <v>10000</v>
      </c>
      <c r="H125" s="90">
        <f t="shared" si="2"/>
        <v>0</v>
      </c>
      <c r="I125" s="34">
        <v>10000</v>
      </c>
    </row>
    <row r="126" spans="1:9" x14ac:dyDescent="0.25">
      <c r="A126" s="52"/>
      <c r="B126" s="52"/>
      <c r="C126" s="52"/>
      <c r="D126" s="52"/>
      <c r="E126" s="52">
        <v>34312</v>
      </c>
      <c r="F126" s="52" t="s">
        <v>306</v>
      </c>
      <c r="G126" s="34">
        <v>5000</v>
      </c>
      <c r="H126" s="90">
        <f t="shared" si="2"/>
        <v>0</v>
      </c>
      <c r="I126" s="34">
        <v>5000</v>
      </c>
    </row>
    <row r="127" spans="1:9" x14ac:dyDescent="0.25">
      <c r="A127" s="65"/>
      <c r="B127" s="65"/>
      <c r="C127" s="65"/>
      <c r="D127" s="65">
        <v>3434</v>
      </c>
      <c r="E127" s="65"/>
      <c r="F127" s="65" t="s">
        <v>112</v>
      </c>
      <c r="G127" s="43">
        <f>G128</f>
        <v>26000</v>
      </c>
      <c r="H127" s="97">
        <f t="shared" si="2"/>
        <v>0</v>
      </c>
      <c r="I127" s="43">
        <f>I128</f>
        <v>26000</v>
      </c>
    </row>
    <row r="128" spans="1:9" x14ac:dyDescent="0.25">
      <c r="A128" s="52"/>
      <c r="B128" s="52"/>
      <c r="C128" s="52"/>
      <c r="D128" s="52"/>
      <c r="E128" s="52">
        <v>34349</v>
      </c>
      <c r="F128" s="52" t="s">
        <v>113</v>
      </c>
      <c r="G128" s="34">
        <f>G129+G130+G131+G132</f>
        <v>26000</v>
      </c>
      <c r="H128" s="90">
        <f t="shared" si="2"/>
        <v>0</v>
      </c>
      <c r="I128" s="34">
        <f>I129+I130+I131+I132</f>
        <v>26000</v>
      </c>
    </row>
    <row r="129" spans="1:9" x14ac:dyDescent="0.25">
      <c r="A129" s="52"/>
      <c r="B129" s="52"/>
      <c r="C129" s="52"/>
      <c r="D129" s="52"/>
      <c r="E129" s="66" t="s">
        <v>17</v>
      </c>
      <c r="F129" s="52" t="s">
        <v>114</v>
      </c>
      <c r="G129" s="34">
        <v>5000</v>
      </c>
      <c r="H129" s="90">
        <f t="shared" si="2"/>
        <v>0</v>
      </c>
      <c r="I129" s="34">
        <v>5000</v>
      </c>
    </row>
    <row r="130" spans="1:9" x14ac:dyDescent="0.25">
      <c r="A130" s="52"/>
      <c r="B130" s="52"/>
      <c r="C130" s="52"/>
      <c r="D130" s="52"/>
      <c r="E130" s="66" t="s">
        <v>39</v>
      </c>
      <c r="F130" s="52" t="s">
        <v>115</v>
      </c>
      <c r="G130" s="34">
        <v>2000</v>
      </c>
      <c r="H130" s="90">
        <f t="shared" si="2"/>
        <v>0</v>
      </c>
      <c r="I130" s="34">
        <v>2000</v>
      </c>
    </row>
    <row r="131" spans="1:9" x14ac:dyDescent="0.25">
      <c r="A131" s="52"/>
      <c r="B131" s="52"/>
      <c r="C131" s="52"/>
      <c r="D131" s="52"/>
      <c r="E131" s="66" t="s">
        <v>46</v>
      </c>
      <c r="F131" s="52" t="s">
        <v>259</v>
      </c>
      <c r="G131" s="34">
        <v>7000</v>
      </c>
      <c r="H131" s="90">
        <f t="shared" si="2"/>
        <v>0</v>
      </c>
      <c r="I131" s="34">
        <v>7000</v>
      </c>
    </row>
    <row r="132" spans="1:9" x14ac:dyDescent="0.25">
      <c r="A132" s="52"/>
      <c r="B132" s="52"/>
      <c r="C132" s="52"/>
      <c r="D132" s="52"/>
      <c r="E132" s="66" t="s">
        <v>75</v>
      </c>
      <c r="F132" s="52" t="s">
        <v>314</v>
      </c>
      <c r="G132" s="34">
        <v>12000</v>
      </c>
      <c r="H132" s="90">
        <f t="shared" si="2"/>
        <v>0</v>
      </c>
      <c r="I132" s="34">
        <v>12000</v>
      </c>
    </row>
    <row r="133" spans="1:9" s="4" customFormat="1" ht="15.75" x14ac:dyDescent="0.25">
      <c r="A133" s="56"/>
      <c r="B133" s="56">
        <v>36</v>
      </c>
      <c r="C133" s="56"/>
      <c r="D133" s="56"/>
      <c r="E133" s="56"/>
      <c r="F133" s="56" t="s">
        <v>351</v>
      </c>
      <c r="G133" s="57">
        <f>G134</f>
        <v>50000</v>
      </c>
      <c r="H133" s="92">
        <f t="shared" ref="H133:H136" si="3">I133-G133</f>
        <v>0</v>
      </c>
      <c r="I133" s="57">
        <f>I134</f>
        <v>50000</v>
      </c>
    </row>
    <row r="134" spans="1:9" s="3" customFormat="1" x14ac:dyDescent="0.25">
      <c r="A134" s="64"/>
      <c r="B134" s="64"/>
      <c r="C134" s="64">
        <v>363</v>
      </c>
      <c r="D134" s="64"/>
      <c r="E134" s="64"/>
      <c r="F134" s="64" t="s">
        <v>352</v>
      </c>
      <c r="G134" s="35">
        <f>G135</f>
        <v>50000</v>
      </c>
      <c r="H134" s="96">
        <f t="shared" si="3"/>
        <v>0</v>
      </c>
      <c r="I134" s="35">
        <f>I135</f>
        <v>50000</v>
      </c>
    </row>
    <row r="135" spans="1:9" x14ac:dyDescent="0.25">
      <c r="A135" s="65"/>
      <c r="B135" s="65"/>
      <c r="C135" s="65"/>
      <c r="D135" s="65">
        <v>3631</v>
      </c>
      <c r="E135" s="65"/>
      <c r="F135" s="65" t="s">
        <v>353</v>
      </c>
      <c r="G135" s="43">
        <f>G136</f>
        <v>50000</v>
      </c>
      <c r="H135" s="97">
        <f t="shared" si="3"/>
        <v>0</v>
      </c>
      <c r="I135" s="43">
        <f>I136</f>
        <v>50000</v>
      </c>
    </row>
    <row r="136" spans="1:9" x14ac:dyDescent="0.25">
      <c r="A136" s="52"/>
      <c r="B136" s="52"/>
      <c r="C136" s="52"/>
      <c r="D136" s="52"/>
      <c r="E136" s="52">
        <v>36314</v>
      </c>
      <c r="F136" s="52" t="s">
        <v>354</v>
      </c>
      <c r="G136" s="34">
        <v>50000</v>
      </c>
      <c r="H136" s="90">
        <f t="shared" si="3"/>
        <v>0</v>
      </c>
      <c r="I136" s="34">
        <v>50000</v>
      </c>
    </row>
    <row r="137" spans="1:9" ht="15.75" x14ac:dyDescent="0.25">
      <c r="A137" s="56"/>
      <c r="B137" s="56">
        <v>37</v>
      </c>
      <c r="C137" s="56"/>
      <c r="D137" s="56"/>
      <c r="E137" s="56"/>
      <c r="F137" s="56" t="s">
        <v>116</v>
      </c>
      <c r="G137" s="57">
        <f>G138</f>
        <v>470000</v>
      </c>
      <c r="H137" s="92">
        <f t="shared" si="2"/>
        <v>80000</v>
      </c>
      <c r="I137" s="57">
        <f>I138</f>
        <v>550000</v>
      </c>
    </row>
    <row r="138" spans="1:9" x14ac:dyDescent="0.25">
      <c r="A138" s="64"/>
      <c r="B138" s="64"/>
      <c r="C138" s="64">
        <v>372</v>
      </c>
      <c r="D138" s="64"/>
      <c r="E138" s="64"/>
      <c r="F138" s="64" t="s">
        <v>117</v>
      </c>
      <c r="G138" s="35">
        <f>G139+G144</f>
        <v>470000</v>
      </c>
      <c r="H138" s="96">
        <f t="shared" si="2"/>
        <v>80000</v>
      </c>
      <c r="I138" s="35">
        <f>I139+I144</f>
        <v>550000</v>
      </c>
    </row>
    <row r="139" spans="1:9" x14ac:dyDescent="0.25">
      <c r="A139" s="65"/>
      <c r="B139" s="65"/>
      <c r="C139" s="65"/>
      <c r="D139" s="65">
        <v>3721</v>
      </c>
      <c r="E139" s="65"/>
      <c r="F139" s="65" t="s">
        <v>118</v>
      </c>
      <c r="G139" s="43">
        <f>G140+G141</f>
        <v>110000</v>
      </c>
      <c r="H139" s="97">
        <f t="shared" si="2"/>
        <v>0</v>
      </c>
      <c r="I139" s="43">
        <f>I140+I141</f>
        <v>110000</v>
      </c>
    </row>
    <row r="140" spans="1:9" x14ac:dyDescent="0.25">
      <c r="A140" s="52"/>
      <c r="B140" s="52"/>
      <c r="C140" s="52"/>
      <c r="D140" s="52"/>
      <c r="E140" s="52">
        <v>37217</v>
      </c>
      <c r="F140" s="52" t="s">
        <v>119</v>
      </c>
      <c r="G140" s="34">
        <v>50000</v>
      </c>
      <c r="H140" s="90">
        <f t="shared" si="2"/>
        <v>0</v>
      </c>
      <c r="I140" s="34">
        <v>50000</v>
      </c>
    </row>
    <row r="141" spans="1:9" x14ac:dyDescent="0.25">
      <c r="A141" s="52"/>
      <c r="B141" s="52"/>
      <c r="C141" s="52"/>
      <c r="D141" s="52"/>
      <c r="E141" s="52">
        <v>37219</v>
      </c>
      <c r="F141" s="52" t="s">
        <v>120</v>
      </c>
      <c r="G141" s="34">
        <f>G142+G143</f>
        <v>60000</v>
      </c>
      <c r="H141" s="90">
        <f t="shared" si="2"/>
        <v>0</v>
      </c>
      <c r="I141" s="34">
        <f>I142+I143</f>
        <v>60000</v>
      </c>
    </row>
    <row r="142" spans="1:9" x14ac:dyDescent="0.25">
      <c r="A142" s="52"/>
      <c r="B142" s="52"/>
      <c r="C142" s="52"/>
      <c r="D142" s="52"/>
      <c r="E142" s="52" t="s">
        <v>17</v>
      </c>
      <c r="F142" s="52" t="s">
        <v>121</v>
      </c>
      <c r="G142" s="34">
        <v>45000</v>
      </c>
      <c r="H142" s="90">
        <f t="shared" si="2"/>
        <v>0</v>
      </c>
      <c r="I142" s="34">
        <v>45000</v>
      </c>
    </row>
    <row r="143" spans="1:9" x14ac:dyDescent="0.25">
      <c r="A143" s="52"/>
      <c r="B143" s="52"/>
      <c r="C143" s="52"/>
      <c r="D143" s="52"/>
      <c r="E143" s="52" t="s">
        <v>39</v>
      </c>
      <c r="F143" s="52" t="s">
        <v>122</v>
      </c>
      <c r="G143" s="34">
        <v>15000</v>
      </c>
      <c r="H143" s="90">
        <f t="shared" si="2"/>
        <v>0</v>
      </c>
      <c r="I143" s="34">
        <v>15000</v>
      </c>
    </row>
    <row r="144" spans="1:9" x14ac:dyDescent="0.25">
      <c r="A144" s="65"/>
      <c r="B144" s="65"/>
      <c r="C144" s="65"/>
      <c r="D144" s="65">
        <v>3722</v>
      </c>
      <c r="E144" s="65"/>
      <c r="F144" s="65" t="s">
        <v>123</v>
      </c>
      <c r="G144" s="43">
        <f>G145+G146</f>
        <v>360000</v>
      </c>
      <c r="H144" s="97">
        <f t="shared" ref="H144:H206" si="4">I144-G144</f>
        <v>80000</v>
      </c>
      <c r="I144" s="43">
        <f>I145+I146</f>
        <v>440000</v>
      </c>
    </row>
    <row r="145" spans="1:9" x14ac:dyDescent="0.25">
      <c r="A145" s="52"/>
      <c r="B145" s="52"/>
      <c r="C145" s="52"/>
      <c r="D145" s="52"/>
      <c r="E145" s="52">
        <v>37221</v>
      </c>
      <c r="F145" s="52" t="s">
        <v>124</v>
      </c>
      <c r="G145" s="34">
        <v>40000</v>
      </c>
      <c r="H145" s="90">
        <f t="shared" si="4"/>
        <v>0</v>
      </c>
      <c r="I145" s="34">
        <v>40000</v>
      </c>
    </row>
    <row r="146" spans="1:9" s="4" customFormat="1" ht="15.75" x14ac:dyDescent="0.25">
      <c r="A146" s="52"/>
      <c r="B146" s="52"/>
      <c r="C146" s="52"/>
      <c r="D146" s="52"/>
      <c r="E146" s="52">
        <v>37229</v>
      </c>
      <c r="F146" s="52" t="s">
        <v>125</v>
      </c>
      <c r="G146" s="34">
        <f>G147+G148+G149</f>
        <v>320000</v>
      </c>
      <c r="H146" s="90">
        <f t="shared" si="4"/>
        <v>80000</v>
      </c>
      <c r="I146" s="34">
        <f>I147+I148+I149</f>
        <v>400000</v>
      </c>
    </row>
    <row r="147" spans="1:9" s="3" customFormat="1" x14ac:dyDescent="0.25">
      <c r="A147" s="52"/>
      <c r="B147" s="52"/>
      <c r="C147" s="52"/>
      <c r="D147" s="52"/>
      <c r="E147" s="66" t="s">
        <v>17</v>
      </c>
      <c r="F147" s="52" t="s">
        <v>126</v>
      </c>
      <c r="G147" s="34">
        <v>120000</v>
      </c>
      <c r="H147" s="90">
        <f t="shared" si="4"/>
        <v>0</v>
      </c>
      <c r="I147" s="34">
        <v>120000</v>
      </c>
    </row>
    <row r="148" spans="1:9" x14ac:dyDescent="0.25">
      <c r="A148" s="52"/>
      <c r="B148" s="52"/>
      <c r="C148" s="52"/>
      <c r="D148" s="52"/>
      <c r="E148" s="66" t="s">
        <v>39</v>
      </c>
      <c r="F148" s="52" t="s">
        <v>127</v>
      </c>
      <c r="G148" s="34">
        <v>100000</v>
      </c>
      <c r="H148" s="90">
        <f t="shared" si="4"/>
        <v>80000</v>
      </c>
      <c r="I148" s="34">
        <v>180000</v>
      </c>
    </row>
    <row r="149" spans="1:9" x14ac:dyDescent="0.25">
      <c r="A149" s="52"/>
      <c r="B149" s="52"/>
      <c r="C149" s="52"/>
      <c r="D149" s="52"/>
      <c r="E149" s="66" t="s">
        <v>46</v>
      </c>
      <c r="F149" s="52" t="s">
        <v>315</v>
      </c>
      <c r="G149" s="34">
        <v>100000</v>
      </c>
      <c r="H149" s="90">
        <f t="shared" si="4"/>
        <v>0</v>
      </c>
      <c r="I149" s="34">
        <v>100000</v>
      </c>
    </row>
    <row r="150" spans="1:9" ht="15.75" x14ac:dyDescent="0.25">
      <c r="A150" s="56"/>
      <c r="B150" s="56">
        <v>38</v>
      </c>
      <c r="C150" s="56"/>
      <c r="D150" s="56"/>
      <c r="E150" s="56"/>
      <c r="F150" s="56" t="s">
        <v>128</v>
      </c>
      <c r="G150" s="57">
        <f>G151+G169</f>
        <v>785600</v>
      </c>
      <c r="H150" s="92">
        <f t="shared" si="4"/>
        <v>-205000</v>
      </c>
      <c r="I150" s="57">
        <f>I151+I169</f>
        <v>580600</v>
      </c>
    </row>
    <row r="151" spans="1:9" x14ac:dyDescent="0.25">
      <c r="A151" s="64"/>
      <c r="B151" s="64"/>
      <c r="C151" s="64">
        <v>381</v>
      </c>
      <c r="D151" s="64"/>
      <c r="E151" s="64"/>
      <c r="F151" s="64" t="s">
        <v>129</v>
      </c>
      <c r="G151" s="35">
        <f>G152</f>
        <v>765600</v>
      </c>
      <c r="H151" s="96">
        <f t="shared" si="4"/>
        <v>-205000</v>
      </c>
      <c r="I151" s="35">
        <f>I152</f>
        <v>560600</v>
      </c>
    </row>
    <row r="152" spans="1:9" x14ac:dyDescent="0.25">
      <c r="A152" s="65"/>
      <c r="B152" s="65"/>
      <c r="C152" s="65"/>
      <c r="D152" s="65">
        <v>3811</v>
      </c>
      <c r="E152" s="65"/>
      <c r="F152" s="65" t="s">
        <v>130</v>
      </c>
      <c r="G152" s="43">
        <f>G153+G154+G155+G156+G157</f>
        <v>765600</v>
      </c>
      <c r="H152" s="97">
        <f t="shared" si="4"/>
        <v>-205000</v>
      </c>
      <c r="I152" s="43">
        <f>I153+I154+I155+I156+I157</f>
        <v>560600</v>
      </c>
    </row>
    <row r="153" spans="1:9" x14ac:dyDescent="0.25">
      <c r="A153" s="52"/>
      <c r="B153" s="52"/>
      <c r="C153" s="52"/>
      <c r="D153" s="52"/>
      <c r="E153" s="52">
        <v>38112</v>
      </c>
      <c r="F153" s="52" t="s">
        <v>179</v>
      </c>
      <c r="G153" s="34">
        <v>50000</v>
      </c>
      <c r="H153" s="90">
        <f t="shared" si="4"/>
        <v>0</v>
      </c>
      <c r="I153" s="34">
        <v>50000</v>
      </c>
    </row>
    <row r="154" spans="1:9" x14ac:dyDescent="0.25">
      <c r="A154" s="52"/>
      <c r="B154" s="52"/>
      <c r="C154" s="52"/>
      <c r="D154" s="52"/>
      <c r="E154" s="52">
        <v>38113</v>
      </c>
      <c r="F154" s="52" t="s">
        <v>180</v>
      </c>
      <c r="G154" s="34">
        <v>10000</v>
      </c>
      <c r="H154" s="90">
        <f t="shared" si="4"/>
        <v>0</v>
      </c>
      <c r="I154" s="34">
        <v>10000</v>
      </c>
    </row>
    <row r="155" spans="1:9" x14ac:dyDescent="0.25">
      <c r="A155" s="52"/>
      <c r="B155" s="52"/>
      <c r="C155" s="52"/>
      <c r="D155" s="52"/>
      <c r="E155" s="52">
        <v>38114</v>
      </c>
      <c r="F155" s="52" t="s">
        <v>181</v>
      </c>
      <c r="G155" s="34">
        <v>20000</v>
      </c>
      <c r="H155" s="90">
        <f t="shared" si="4"/>
        <v>0</v>
      </c>
      <c r="I155" s="34">
        <v>20000</v>
      </c>
    </row>
    <row r="156" spans="1:9" x14ac:dyDescent="0.25">
      <c r="A156" s="52"/>
      <c r="B156" s="52"/>
      <c r="C156" s="52"/>
      <c r="D156" s="52"/>
      <c r="E156" s="52">
        <v>38115</v>
      </c>
      <c r="F156" s="52" t="s">
        <v>182</v>
      </c>
      <c r="G156" s="34">
        <v>100000</v>
      </c>
      <c r="H156" s="90">
        <f t="shared" si="4"/>
        <v>0</v>
      </c>
      <c r="I156" s="34">
        <v>100000</v>
      </c>
    </row>
    <row r="157" spans="1:9" x14ac:dyDescent="0.25">
      <c r="A157" s="52"/>
      <c r="B157" s="52"/>
      <c r="C157" s="52"/>
      <c r="D157" s="52"/>
      <c r="E157" s="52">
        <v>38119</v>
      </c>
      <c r="F157" s="52" t="s">
        <v>183</v>
      </c>
      <c r="G157" s="34">
        <f>G158+G159</f>
        <v>585600</v>
      </c>
      <c r="H157" s="90">
        <f t="shared" si="4"/>
        <v>-205000</v>
      </c>
      <c r="I157" s="34">
        <f>I158+I159</f>
        <v>380600</v>
      </c>
    </row>
    <row r="158" spans="1:9" x14ac:dyDescent="0.25">
      <c r="A158" s="52"/>
      <c r="B158" s="52"/>
      <c r="C158" s="52"/>
      <c r="D158" s="52"/>
      <c r="E158" s="52" t="s">
        <v>17</v>
      </c>
      <c r="F158" s="52" t="s">
        <v>137</v>
      </c>
      <c r="G158" s="34">
        <v>250000</v>
      </c>
      <c r="H158" s="90">
        <f t="shared" si="4"/>
        <v>-210000</v>
      </c>
      <c r="I158" s="34">
        <v>40000</v>
      </c>
    </row>
    <row r="159" spans="1:9" x14ac:dyDescent="0.25">
      <c r="A159" s="52"/>
      <c r="B159" s="52"/>
      <c r="C159" s="52"/>
      <c r="D159" s="52"/>
      <c r="E159" s="52" t="s">
        <v>39</v>
      </c>
      <c r="F159" s="52" t="s">
        <v>138</v>
      </c>
      <c r="G159" s="34">
        <f>SUM(G160:G168)</f>
        <v>335600</v>
      </c>
      <c r="H159" s="90">
        <f t="shared" si="4"/>
        <v>5000</v>
      </c>
      <c r="I159" s="34">
        <f>SUM(I160:I168)</f>
        <v>340600</v>
      </c>
    </row>
    <row r="160" spans="1:9" x14ac:dyDescent="0.25">
      <c r="A160" s="52"/>
      <c r="B160" s="52"/>
      <c r="C160" s="52"/>
      <c r="D160" s="52"/>
      <c r="E160" s="52" t="s">
        <v>131</v>
      </c>
      <c r="F160" s="52" t="s">
        <v>139</v>
      </c>
      <c r="G160" s="34">
        <v>10000</v>
      </c>
      <c r="H160" s="90">
        <f t="shared" si="4"/>
        <v>0</v>
      </c>
      <c r="I160" s="34">
        <v>10000</v>
      </c>
    </row>
    <row r="161" spans="1:9" x14ac:dyDescent="0.25">
      <c r="A161" s="52"/>
      <c r="B161" s="52"/>
      <c r="C161" s="52"/>
      <c r="D161" s="52"/>
      <c r="E161" s="52" t="s">
        <v>132</v>
      </c>
      <c r="F161" s="52" t="s">
        <v>140</v>
      </c>
      <c r="G161" s="34">
        <v>10000</v>
      </c>
      <c r="H161" s="90">
        <f t="shared" si="4"/>
        <v>0</v>
      </c>
      <c r="I161" s="34">
        <v>10000</v>
      </c>
    </row>
    <row r="162" spans="1:9" x14ac:dyDescent="0.25">
      <c r="A162" s="52"/>
      <c r="B162" s="52"/>
      <c r="C162" s="52"/>
      <c r="D162" s="52"/>
      <c r="E162" s="52" t="s">
        <v>133</v>
      </c>
      <c r="F162" s="52" t="s">
        <v>141</v>
      </c>
      <c r="G162" s="34">
        <v>220000</v>
      </c>
      <c r="H162" s="90">
        <f t="shared" si="4"/>
        <v>0</v>
      </c>
      <c r="I162" s="34">
        <v>220000</v>
      </c>
    </row>
    <row r="163" spans="1:9" x14ac:dyDescent="0.25">
      <c r="A163" s="52"/>
      <c r="B163" s="52"/>
      <c r="C163" s="52"/>
      <c r="D163" s="52"/>
      <c r="E163" s="52" t="s">
        <v>134</v>
      </c>
      <c r="F163" s="52" t="s">
        <v>142</v>
      </c>
      <c r="G163" s="34">
        <v>25000</v>
      </c>
      <c r="H163" s="90">
        <f t="shared" si="4"/>
        <v>0</v>
      </c>
      <c r="I163" s="34">
        <v>25000</v>
      </c>
    </row>
    <row r="164" spans="1:9" x14ac:dyDescent="0.25">
      <c r="A164" s="52"/>
      <c r="B164" s="52"/>
      <c r="C164" s="52"/>
      <c r="D164" s="52"/>
      <c r="E164" s="52" t="s">
        <v>135</v>
      </c>
      <c r="F164" s="52" t="s">
        <v>143</v>
      </c>
      <c r="G164" s="34">
        <v>36600</v>
      </c>
      <c r="H164" s="90">
        <f t="shared" si="4"/>
        <v>0</v>
      </c>
      <c r="I164" s="34">
        <v>36600</v>
      </c>
    </row>
    <row r="165" spans="1:9" s="3" customFormat="1" x14ac:dyDescent="0.25">
      <c r="A165" s="52"/>
      <c r="B165" s="52"/>
      <c r="C165" s="52"/>
      <c r="D165" s="52"/>
      <c r="E165" s="52" t="s">
        <v>136</v>
      </c>
      <c r="F165" s="52" t="s">
        <v>144</v>
      </c>
      <c r="G165" s="34">
        <v>15000</v>
      </c>
      <c r="H165" s="90">
        <f t="shared" si="4"/>
        <v>0</v>
      </c>
      <c r="I165" s="34">
        <v>15000</v>
      </c>
    </row>
    <row r="166" spans="1:9" x14ac:dyDescent="0.25">
      <c r="A166" s="52"/>
      <c r="B166" s="52"/>
      <c r="C166" s="52"/>
      <c r="D166" s="52"/>
      <c r="E166" s="52" t="s">
        <v>148</v>
      </c>
      <c r="F166" s="52" t="s">
        <v>145</v>
      </c>
      <c r="G166" s="34">
        <v>7000</v>
      </c>
      <c r="H166" s="90">
        <v>5000</v>
      </c>
      <c r="I166" s="34">
        <v>12000</v>
      </c>
    </row>
    <row r="167" spans="1:9" x14ac:dyDescent="0.25">
      <c r="A167" s="52"/>
      <c r="B167" s="52"/>
      <c r="C167" s="52"/>
      <c r="D167" s="52"/>
      <c r="E167" s="52" t="s">
        <v>149</v>
      </c>
      <c r="F167" s="52" t="s">
        <v>146</v>
      </c>
      <c r="G167" s="34">
        <v>7000</v>
      </c>
      <c r="H167" s="90">
        <f t="shared" si="4"/>
        <v>0</v>
      </c>
      <c r="I167" s="34">
        <v>7000</v>
      </c>
    </row>
    <row r="168" spans="1:9" s="2" customFormat="1" ht="18.75" x14ac:dyDescent="0.3">
      <c r="A168" s="52"/>
      <c r="B168" s="52"/>
      <c r="C168" s="52"/>
      <c r="D168" s="52"/>
      <c r="E168" s="52" t="s">
        <v>266</v>
      </c>
      <c r="F168" s="52" t="s">
        <v>147</v>
      </c>
      <c r="G168" s="34">
        <v>5000</v>
      </c>
      <c r="H168" s="90">
        <f t="shared" si="4"/>
        <v>0</v>
      </c>
      <c r="I168" s="34">
        <v>5000</v>
      </c>
    </row>
    <row r="169" spans="1:9" s="4" customFormat="1" ht="15.75" x14ac:dyDescent="0.25">
      <c r="A169" s="64"/>
      <c r="B169" s="64"/>
      <c r="C169" s="64">
        <v>383</v>
      </c>
      <c r="D169" s="64"/>
      <c r="E169" s="64"/>
      <c r="F169" s="64" t="s">
        <v>150</v>
      </c>
      <c r="G169" s="35">
        <f>G170</f>
        <v>20000</v>
      </c>
      <c r="H169" s="96">
        <f t="shared" si="4"/>
        <v>0</v>
      </c>
      <c r="I169" s="35">
        <f>I170</f>
        <v>20000</v>
      </c>
    </row>
    <row r="170" spans="1:9" s="3" customFormat="1" x14ac:dyDescent="0.25">
      <c r="A170" s="65"/>
      <c r="B170" s="65"/>
      <c r="C170" s="65"/>
      <c r="D170" s="65">
        <v>3831</v>
      </c>
      <c r="E170" s="65"/>
      <c r="F170" s="65" t="s">
        <v>151</v>
      </c>
      <c r="G170" s="43">
        <f>G171</f>
        <v>20000</v>
      </c>
      <c r="H170" s="97">
        <f t="shared" si="4"/>
        <v>0</v>
      </c>
      <c r="I170" s="43">
        <f>I171</f>
        <v>20000</v>
      </c>
    </row>
    <row r="171" spans="1:9" x14ac:dyDescent="0.25">
      <c r="A171" s="52"/>
      <c r="B171" s="52"/>
      <c r="C171" s="52"/>
      <c r="D171" s="52"/>
      <c r="E171" s="52">
        <v>38319</v>
      </c>
      <c r="F171" s="52" t="s">
        <v>152</v>
      </c>
      <c r="G171" s="34">
        <v>20000</v>
      </c>
      <c r="H171" s="90">
        <f t="shared" si="4"/>
        <v>0</v>
      </c>
      <c r="I171" s="34">
        <v>20000</v>
      </c>
    </row>
    <row r="172" spans="1:9" ht="18.75" x14ac:dyDescent="0.3">
      <c r="A172" s="54">
        <v>4</v>
      </c>
      <c r="B172" s="54"/>
      <c r="C172" s="54"/>
      <c r="D172" s="54"/>
      <c r="E172" s="54"/>
      <c r="F172" s="54" t="s">
        <v>153</v>
      </c>
      <c r="G172" s="55">
        <f>G173+G180+G219</f>
        <v>6217500</v>
      </c>
      <c r="H172" s="91">
        <f t="shared" si="4"/>
        <v>265000</v>
      </c>
      <c r="I172" s="55">
        <f>I173+I180+I219</f>
        <v>6482500</v>
      </c>
    </row>
    <row r="173" spans="1:9" s="3" customFormat="1" ht="15.75" x14ac:dyDescent="0.25">
      <c r="A173" s="56"/>
      <c r="B173" s="56">
        <v>41</v>
      </c>
      <c r="C173" s="56"/>
      <c r="D173" s="56"/>
      <c r="E173" s="56"/>
      <c r="F173" s="56" t="s">
        <v>154</v>
      </c>
      <c r="G173" s="57">
        <f>G174+G177</f>
        <v>800000</v>
      </c>
      <c r="H173" s="92">
        <f t="shared" si="4"/>
        <v>-150000</v>
      </c>
      <c r="I173" s="57">
        <f>I174+I177</f>
        <v>650000</v>
      </c>
    </row>
    <row r="174" spans="1:9" x14ac:dyDescent="0.25">
      <c r="A174" s="64"/>
      <c r="B174" s="64"/>
      <c r="C174" s="64">
        <v>411</v>
      </c>
      <c r="D174" s="64"/>
      <c r="E174" s="64"/>
      <c r="F174" s="64" t="s">
        <v>155</v>
      </c>
      <c r="G174" s="35">
        <f>G175</f>
        <v>200000</v>
      </c>
      <c r="H174" s="96">
        <f t="shared" si="4"/>
        <v>0</v>
      </c>
      <c r="I174" s="35">
        <f>I175</f>
        <v>200000</v>
      </c>
    </row>
    <row r="175" spans="1:9" x14ac:dyDescent="0.25">
      <c r="A175" s="65"/>
      <c r="B175" s="65"/>
      <c r="C175" s="65"/>
      <c r="D175" s="65">
        <v>4111</v>
      </c>
      <c r="E175" s="65"/>
      <c r="F175" s="65" t="s">
        <v>156</v>
      </c>
      <c r="G175" s="43">
        <f>G176</f>
        <v>200000</v>
      </c>
      <c r="H175" s="97">
        <f t="shared" si="4"/>
        <v>0</v>
      </c>
      <c r="I175" s="43">
        <f>I176</f>
        <v>200000</v>
      </c>
    </row>
    <row r="176" spans="1:9" s="4" customFormat="1" ht="15.75" x14ac:dyDescent="0.25">
      <c r="A176" s="52"/>
      <c r="B176" s="52"/>
      <c r="C176" s="52"/>
      <c r="D176" s="52"/>
      <c r="E176" s="52">
        <v>41112</v>
      </c>
      <c r="F176" s="52" t="s">
        <v>157</v>
      </c>
      <c r="G176" s="34">
        <v>200000</v>
      </c>
      <c r="H176" s="90">
        <f t="shared" si="4"/>
        <v>0</v>
      </c>
      <c r="I176" s="34">
        <v>200000</v>
      </c>
    </row>
    <row r="177" spans="1:9" s="3" customFormat="1" x14ac:dyDescent="0.25">
      <c r="A177" s="64"/>
      <c r="B177" s="64"/>
      <c r="C177" s="64">
        <v>412</v>
      </c>
      <c r="D177" s="64"/>
      <c r="E177" s="64"/>
      <c r="F177" s="64" t="s">
        <v>267</v>
      </c>
      <c r="G177" s="35">
        <f>G178</f>
        <v>600000</v>
      </c>
      <c r="H177" s="96">
        <f t="shared" si="4"/>
        <v>-150000</v>
      </c>
      <c r="I177" s="35">
        <f>I178</f>
        <v>450000</v>
      </c>
    </row>
    <row r="178" spans="1:9" s="3" customFormat="1" x14ac:dyDescent="0.25">
      <c r="A178" s="65"/>
      <c r="B178" s="65"/>
      <c r="C178" s="65"/>
      <c r="D178" s="65">
        <v>4124</v>
      </c>
      <c r="E178" s="65"/>
      <c r="F178" s="65" t="s">
        <v>268</v>
      </c>
      <c r="G178" s="43">
        <f>G179</f>
        <v>600000</v>
      </c>
      <c r="H178" s="97">
        <f t="shared" si="4"/>
        <v>-150000</v>
      </c>
      <c r="I178" s="43">
        <f>I179</f>
        <v>450000</v>
      </c>
    </row>
    <row r="179" spans="1:9" s="3" customFormat="1" x14ac:dyDescent="0.25">
      <c r="A179" s="52"/>
      <c r="B179" s="52"/>
      <c r="C179" s="52"/>
      <c r="D179" s="52"/>
      <c r="E179" s="52">
        <v>41241</v>
      </c>
      <c r="F179" s="52" t="s">
        <v>269</v>
      </c>
      <c r="G179" s="34">
        <v>600000</v>
      </c>
      <c r="H179" s="90">
        <f t="shared" si="4"/>
        <v>-150000</v>
      </c>
      <c r="I179" s="34">
        <v>450000</v>
      </c>
    </row>
    <row r="180" spans="1:9" ht="15.75" x14ac:dyDescent="0.25">
      <c r="A180" s="56"/>
      <c r="B180" s="56">
        <v>42</v>
      </c>
      <c r="C180" s="56"/>
      <c r="D180" s="56"/>
      <c r="E180" s="56"/>
      <c r="F180" s="56" t="s">
        <v>158</v>
      </c>
      <c r="G180" s="57">
        <f>G181+G198+G209+G212</f>
        <v>5407500</v>
      </c>
      <c r="H180" s="92">
        <f t="shared" si="4"/>
        <v>415000</v>
      </c>
      <c r="I180" s="57">
        <f>I181+I198+I209+I212</f>
        <v>5822500</v>
      </c>
    </row>
    <row r="181" spans="1:9" s="70" customFormat="1" x14ac:dyDescent="0.25">
      <c r="A181" s="64"/>
      <c r="B181" s="64"/>
      <c r="C181" s="64">
        <v>421</v>
      </c>
      <c r="D181" s="64"/>
      <c r="E181" s="64"/>
      <c r="F181" s="64" t="s">
        <v>159</v>
      </c>
      <c r="G181" s="35">
        <f>G182+G184+G189</f>
        <v>5077500</v>
      </c>
      <c r="H181" s="96">
        <f t="shared" si="4"/>
        <v>100000</v>
      </c>
      <c r="I181" s="35">
        <f>I182+I184+I189</f>
        <v>5177500</v>
      </c>
    </row>
    <row r="182" spans="1:9" s="70" customFormat="1" x14ac:dyDescent="0.25">
      <c r="A182" s="67"/>
      <c r="B182" s="67"/>
      <c r="C182" s="67"/>
      <c r="D182" s="65">
        <v>4211</v>
      </c>
      <c r="E182" s="65"/>
      <c r="F182" s="65" t="s">
        <v>316</v>
      </c>
      <c r="G182" s="43">
        <f>G183</f>
        <v>200000</v>
      </c>
      <c r="H182" s="97">
        <f t="shared" si="4"/>
        <v>0</v>
      </c>
      <c r="I182" s="43">
        <f>I183</f>
        <v>200000</v>
      </c>
    </row>
    <row r="183" spans="1:9" s="70" customFormat="1" x14ac:dyDescent="0.25">
      <c r="A183" s="64"/>
      <c r="B183" s="64"/>
      <c r="C183" s="64"/>
      <c r="D183" s="52"/>
      <c r="E183" s="52">
        <v>42119</v>
      </c>
      <c r="F183" s="52" t="s">
        <v>317</v>
      </c>
      <c r="G183" s="34">
        <v>200000</v>
      </c>
      <c r="H183" s="90">
        <f t="shared" si="4"/>
        <v>0</v>
      </c>
      <c r="I183" s="34">
        <v>200000</v>
      </c>
    </row>
    <row r="184" spans="1:9" s="70" customFormat="1" x14ac:dyDescent="0.25">
      <c r="A184" s="65"/>
      <c r="B184" s="65"/>
      <c r="C184" s="65"/>
      <c r="D184" s="65">
        <v>4213</v>
      </c>
      <c r="E184" s="65"/>
      <c r="F184" s="65" t="s">
        <v>160</v>
      </c>
      <c r="G184" s="43">
        <f>G185+G186</f>
        <v>1750000</v>
      </c>
      <c r="H184" s="97">
        <f t="shared" si="4"/>
        <v>0</v>
      </c>
      <c r="I184" s="43">
        <f>I185+I186</f>
        <v>1750000</v>
      </c>
    </row>
    <row r="185" spans="1:9" x14ac:dyDescent="0.25">
      <c r="A185" s="68"/>
      <c r="B185" s="68"/>
      <c r="C185" s="68"/>
      <c r="D185" s="68"/>
      <c r="E185" s="52">
        <v>42131</v>
      </c>
      <c r="F185" s="52" t="s">
        <v>160</v>
      </c>
      <c r="G185" s="69">
        <v>1000000</v>
      </c>
      <c r="H185" s="99">
        <f t="shared" si="4"/>
        <v>0</v>
      </c>
      <c r="I185" s="69">
        <v>1000000</v>
      </c>
    </row>
    <row r="186" spans="1:9" x14ac:dyDescent="0.25">
      <c r="A186" s="68"/>
      <c r="B186" s="68"/>
      <c r="C186" s="68"/>
      <c r="D186" s="68"/>
      <c r="E186" s="72">
        <v>42139</v>
      </c>
      <c r="F186" s="79" t="s">
        <v>325</v>
      </c>
      <c r="G186" s="69">
        <f>G187+G188</f>
        <v>750000</v>
      </c>
      <c r="H186" s="99">
        <f t="shared" si="4"/>
        <v>0</v>
      </c>
      <c r="I186" s="69">
        <f>I187+I188</f>
        <v>750000</v>
      </c>
    </row>
    <row r="187" spans="1:9" x14ac:dyDescent="0.25">
      <c r="A187" s="68"/>
      <c r="B187" s="68"/>
      <c r="C187" s="68"/>
      <c r="D187" s="68"/>
      <c r="E187" s="66" t="s">
        <v>17</v>
      </c>
      <c r="F187" s="52" t="s">
        <v>323</v>
      </c>
      <c r="G187" s="69">
        <v>50000</v>
      </c>
      <c r="H187" s="99">
        <f t="shared" si="4"/>
        <v>0</v>
      </c>
      <c r="I187" s="69">
        <v>50000</v>
      </c>
    </row>
    <row r="188" spans="1:9" x14ac:dyDescent="0.25">
      <c r="A188" s="68"/>
      <c r="B188" s="68"/>
      <c r="C188" s="68"/>
      <c r="D188" s="68"/>
      <c r="E188" s="66" t="s">
        <v>39</v>
      </c>
      <c r="F188" s="52" t="s">
        <v>324</v>
      </c>
      <c r="G188" s="69">
        <v>700000</v>
      </c>
      <c r="H188" s="99">
        <f t="shared" si="4"/>
        <v>0</v>
      </c>
      <c r="I188" s="69">
        <v>700000</v>
      </c>
    </row>
    <row r="189" spans="1:9" x14ac:dyDescent="0.25">
      <c r="A189" s="65"/>
      <c r="B189" s="65"/>
      <c r="C189" s="65"/>
      <c r="D189" s="65">
        <v>4214</v>
      </c>
      <c r="E189" s="65"/>
      <c r="F189" s="65" t="s">
        <v>161</v>
      </c>
      <c r="G189" s="43">
        <f>G190+G191+G192</f>
        <v>3127500</v>
      </c>
      <c r="H189" s="97">
        <f t="shared" si="4"/>
        <v>100000</v>
      </c>
      <c r="I189" s="43">
        <f>I190+I191+I192</f>
        <v>3227500</v>
      </c>
    </row>
    <row r="190" spans="1:9" x14ac:dyDescent="0.25">
      <c r="A190" s="52"/>
      <c r="B190" s="52"/>
      <c r="C190" s="52"/>
      <c r="D190" s="52"/>
      <c r="E190" s="52">
        <v>42141</v>
      </c>
      <c r="F190" s="52" t="s">
        <v>162</v>
      </c>
      <c r="G190" s="34">
        <v>300000</v>
      </c>
      <c r="H190" s="90">
        <f t="shared" si="4"/>
        <v>0</v>
      </c>
      <c r="I190" s="34">
        <v>300000</v>
      </c>
    </row>
    <row r="191" spans="1:9" x14ac:dyDescent="0.25">
      <c r="A191" s="52"/>
      <c r="B191" s="52"/>
      <c r="C191" s="52"/>
      <c r="D191" s="52"/>
      <c r="E191" s="52">
        <v>42147</v>
      </c>
      <c r="F191" s="52" t="s">
        <v>260</v>
      </c>
      <c r="G191" s="34">
        <v>300000</v>
      </c>
      <c r="H191" s="90">
        <f t="shared" si="4"/>
        <v>100000</v>
      </c>
      <c r="I191" s="34">
        <v>400000</v>
      </c>
    </row>
    <row r="192" spans="1:9" x14ac:dyDescent="0.25">
      <c r="A192" s="52"/>
      <c r="B192" s="52"/>
      <c r="C192" s="52"/>
      <c r="D192" s="52"/>
      <c r="E192" s="52">
        <v>42149</v>
      </c>
      <c r="F192" s="52" t="s">
        <v>161</v>
      </c>
      <c r="G192" s="34">
        <f>G193+G194+G195+G196+G197</f>
        <v>2527500</v>
      </c>
      <c r="H192" s="90">
        <f t="shared" si="4"/>
        <v>0</v>
      </c>
      <c r="I192" s="34">
        <f>I193+I194+I195+I196+I197</f>
        <v>2527500</v>
      </c>
    </row>
    <row r="193" spans="1:9" x14ac:dyDescent="0.25">
      <c r="A193" s="52"/>
      <c r="B193" s="52"/>
      <c r="C193" s="52"/>
      <c r="D193" s="52"/>
      <c r="E193" s="66" t="s">
        <v>75</v>
      </c>
      <c r="F193" s="52" t="s">
        <v>270</v>
      </c>
      <c r="G193" s="34">
        <v>1950000</v>
      </c>
      <c r="H193" s="90">
        <f t="shared" si="4"/>
        <v>0</v>
      </c>
      <c r="I193" s="34">
        <v>1950000</v>
      </c>
    </row>
    <row r="194" spans="1:9" s="3" customFormat="1" x14ac:dyDescent="0.25">
      <c r="A194" s="52"/>
      <c r="B194" s="52"/>
      <c r="C194" s="52"/>
      <c r="D194" s="52"/>
      <c r="E194" s="66" t="s">
        <v>321</v>
      </c>
      <c r="F194" s="52" t="s">
        <v>301</v>
      </c>
      <c r="G194" s="34">
        <v>400000</v>
      </c>
      <c r="H194" s="90">
        <f t="shared" si="4"/>
        <v>0</v>
      </c>
      <c r="I194" s="34">
        <v>400000</v>
      </c>
    </row>
    <row r="195" spans="1:9" x14ac:dyDescent="0.25">
      <c r="A195" s="52"/>
      <c r="B195" s="52"/>
      <c r="C195" s="52"/>
      <c r="D195" s="52"/>
      <c r="E195" s="66" t="s">
        <v>322</v>
      </c>
      <c r="F195" s="52" t="s">
        <v>299</v>
      </c>
      <c r="G195" s="34">
        <v>170000</v>
      </c>
      <c r="H195" s="90">
        <f t="shared" si="4"/>
        <v>0</v>
      </c>
      <c r="I195" s="34">
        <v>170000</v>
      </c>
    </row>
    <row r="196" spans="1:9" x14ac:dyDescent="0.25">
      <c r="A196" s="52"/>
      <c r="B196" s="52"/>
      <c r="C196" s="52"/>
      <c r="D196" s="52"/>
      <c r="E196" s="66" t="s">
        <v>276</v>
      </c>
      <c r="F196" s="52" t="s">
        <v>274</v>
      </c>
      <c r="G196" s="34">
        <v>7500</v>
      </c>
      <c r="H196" s="90">
        <f t="shared" si="4"/>
        <v>0</v>
      </c>
      <c r="I196" s="34">
        <v>7500</v>
      </c>
    </row>
    <row r="197" spans="1:9" x14ac:dyDescent="0.25">
      <c r="A197" s="52"/>
      <c r="B197" s="52"/>
      <c r="C197" s="52"/>
      <c r="D197" s="52"/>
      <c r="E197" s="66" t="s">
        <v>326</v>
      </c>
      <c r="F197" s="52" t="s">
        <v>327</v>
      </c>
      <c r="G197" s="34">
        <v>0</v>
      </c>
      <c r="H197" s="90">
        <f t="shared" si="4"/>
        <v>0</v>
      </c>
      <c r="I197" s="34">
        <v>0</v>
      </c>
    </row>
    <row r="198" spans="1:9" x14ac:dyDescent="0.25">
      <c r="A198" s="64"/>
      <c r="B198" s="64"/>
      <c r="C198" s="64">
        <v>422</v>
      </c>
      <c r="D198" s="64"/>
      <c r="E198" s="64"/>
      <c r="F198" s="64" t="s">
        <v>163</v>
      </c>
      <c r="G198" s="35">
        <f>G199+G202+G204+G206</f>
        <v>55000</v>
      </c>
      <c r="H198" s="96">
        <f t="shared" si="4"/>
        <v>115000</v>
      </c>
      <c r="I198" s="35">
        <f>I199+I202+I204+I206</f>
        <v>170000</v>
      </c>
    </row>
    <row r="199" spans="1:9" x14ac:dyDescent="0.25">
      <c r="A199" s="65"/>
      <c r="B199" s="65"/>
      <c r="C199" s="65"/>
      <c r="D199" s="65">
        <v>4221</v>
      </c>
      <c r="E199" s="65"/>
      <c r="F199" s="65" t="s">
        <v>164</v>
      </c>
      <c r="G199" s="43">
        <f>G200+G201</f>
        <v>15000</v>
      </c>
      <c r="H199" s="97">
        <f t="shared" si="4"/>
        <v>0</v>
      </c>
      <c r="I199" s="43">
        <f>I200+I201</f>
        <v>15000</v>
      </c>
    </row>
    <row r="200" spans="1:9" x14ac:dyDescent="0.25">
      <c r="A200" s="52"/>
      <c r="B200" s="52"/>
      <c r="C200" s="52"/>
      <c r="D200" s="52"/>
      <c r="E200" s="52">
        <v>42211</v>
      </c>
      <c r="F200" s="52" t="s">
        <v>165</v>
      </c>
      <c r="G200" s="34">
        <v>10000</v>
      </c>
      <c r="H200" s="90">
        <f t="shared" si="4"/>
        <v>0</v>
      </c>
      <c r="I200" s="34">
        <v>10000</v>
      </c>
    </row>
    <row r="201" spans="1:9" x14ac:dyDescent="0.25">
      <c r="A201" s="52"/>
      <c r="B201" s="52"/>
      <c r="C201" s="52"/>
      <c r="D201" s="52"/>
      <c r="E201" s="52">
        <v>42212</v>
      </c>
      <c r="F201" s="52" t="s">
        <v>166</v>
      </c>
      <c r="G201" s="34">
        <v>5000</v>
      </c>
      <c r="H201" s="90">
        <f t="shared" si="4"/>
        <v>0</v>
      </c>
      <c r="I201" s="34">
        <v>5000</v>
      </c>
    </row>
    <row r="202" spans="1:9" x14ac:dyDescent="0.25">
      <c r="A202" s="65"/>
      <c r="B202" s="65"/>
      <c r="C202" s="65"/>
      <c r="D202" s="65">
        <v>4222</v>
      </c>
      <c r="E202" s="65"/>
      <c r="F202" s="65" t="s">
        <v>167</v>
      </c>
      <c r="G202" s="43">
        <f>G203</f>
        <v>5000</v>
      </c>
      <c r="H202" s="97">
        <f t="shared" si="4"/>
        <v>0</v>
      </c>
      <c r="I202" s="43">
        <f>I203</f>
        <v>5000</v>
      </c>
    </row>
    <row r="203" spans="1:9" x14ac:dyDescent="0.25">
      <c r="A203" s="52"/>
      <c r="B203" s="52"/>
      <c r="C203" s="52"/>
      <c r="D203" s="52"/>
      <c r="E203" s="52">
        <v>42222</v>
      </c>
      <c r="F203" s="52" t="s">
        <v>168</v>
      </c>
      <c r="G203" s="34">
        <v>5000</v>
      </c>
      <c r="H203" s="90">
        <f t="shared" si="4"/>
        <v>0</v>
      </c>
      <c r="I203" s="34">
        <v>5000</v>
      </c>
    </row>
    <row r="204" spans="1:9" x14ac:dyDescent="0.25">
      <c r="A204" s="65"/>
      <c r="B204" s="65"/>
      <c r="C204" s="65"/>
      <c r="D204" s="65">
        <v>4223</v>
      </c>
      <c r="E204" s="65"/>
      <c r="F204" s="65" t="s">
        <v>169</v>
      </c>
      <c r="G204" s="43">
        <f>G205</f>
        <v>5000</v>
      </c>
      <c r="H204" s="97">
        <f t="shared" si="4"/>
        <v>10000</v>
      </c>
      <c r="I204" s="43">
        <f>I205</f>
        <v>15000</v>
      </c>
    </row>
    <row r="205" spans="1:9" x14ac:dyDescent="0.25">
      <c r="A205" s="52"/>
      <c r="B205" s="52"/>
      <c r="C205" s="52"/>
      <c r="D205" s="52"/>
      <c r="E205" s="52">
        <v>42231</v>
      </c>
      <c r="F205" s="52" t="s">
        <v>170</v>
      </c>
      <c r="G205" s="34">
        <v>5000</v>
      </c>
      <c r="H205" s="90">
        <f t="shared" si="4"/>
        <v>10000</v>
      </c>
      <c r="I205" s="34">
        <v>15000</v>
      </c>
    </row>
    <row r="206" spans="1:9" x14ac:dyDescent="0.25">
      <c r="A206" s="65"/>
      <c r="B206" s="65"/>
      <c r="C206" s="65"/>
      <c r="D206" s="65">
        <v>4227</v>
      </c>
      <c r="E206" s="65"/>
      <c r="F206" s="65" t="s">
        <v>171</v>
      </c>
      <c r="G206" s="43">
        <f>G207</f>
        <v>30000</v>
      </c>
      <c r="H206" s="97">
        <f t="shared" si="4"/>
        <v>105000</v>
      </c>
      <c r="I206" s="43">
        <f>I207+I208</f>
        <v>135000</v>
      </c>
    </row>
    <row r="207" spans="1:9" s="3" customFormat="1" x14ac:dyDescent="0.25">
      <c r="A207" s="52"/>
      <c r="B207" s="52"/>
      <c r="C207" s="52"/>
      <c r="D207" s="52"/>
      <c r="E207" s="52">
        <v>42271</v>
      </c>
      <c r="F207" s="52" t="s">
        <v>263</v>
      </c>
      <c r="G207" s="34">
        <v>30000</v>
      </c>
      <c r="H207" s="90">
        <f t="shared" ref="H207:H231" si="5">I207-G207</f>
        <v>0</v>
      </c>
      <c r="I207" s="34">
        <v>30000</v>
      </c>
    </row>
    <row r="208" spans="1:9" s="3" customFormat="1" x14ac:dyDescent="0.25">
      <c r="A208" s="52"/>
      <c r="B208" s="52"/>
      <c r="C208" s="52"/>
      <c r="D208" s="52"/>
      <c r="E208" s="52">
        <v>42273</v>
      </c>
      <c r="F208" s="52" t="s">
        <v>364</v>
      </c>
      <c r="G208" s="34">
        <v>0</v>
      </c>
      <c r="H208" s="90">
        <f>I208-G208</f>
        <v>105000</v>
      </c>
      <c r="I208" s="34">
        <v>105000</v>
      </c>
    </row>
    <row r="209" spans="1:9" s="3" customFormat="1" x14ac:dyDescent="0.25">
      <c r="A209" s="64"/>
      <c r="B209" s="64"/>
      <c r="C209" s="64">
        <v>423</v>
      </c>
      <c r="D209" s="64"/>
      <c r="E209" s="64"/>
      <c r="F209" s="64" t="s">
        <v>298</v>
      </c>
      <c r="G209" s="35">
        <f>G210</f>
        <v>0</v>
      </c>
      <c r="H209" s="96">
        <f t="shared" si="5"/>
        <v>150000</v>
      </c>
      <c r="I209" s="35">
        <f>I210</f>
        <v>150000</v>
      </c>
    </row>
    <row r="210" spans="1:9" s="3" customFormat="1" x14ac:dyDescent="0.25">
      <c r="A210" s="65"/>
      <c r="B210" s="65"/>
      <c r="C210" s="65"/>
      <c r="D210" s="65">
        <v>4231</v>
      </c>
      <c r="E210" s="65"/>
      <c r="F210" s="65" t="s">
        <v>298</v>
      </c>
      <c r="G210" s="43">
        <f>G211</f>
        <v>0</v>
      </c>
      <c r="H210" s="97">
        <f t="shared" si="5"/>
        <v>150000</v>
      </c>
      <c r="I210" s="43">
        <f>I211</f>
        <v>150000</v>
      </c>
    </row>
    <row r="211" spans="1:9" x14ac:dyDescent="0.25">
      <c r="A211" s="52"/>
      <c r="B211" s="52"/>
      <c r="C211" s="52"/>
      <c r="D211" s="52"/>
      <c r="E211" s="52">
        <v>42311</v>
      </c>
      <c r="F211" s="52" t="s">
        <v>328</v>
      </c>
      <c r="G211" s="34">
        <v>0</v>
      </c>
      <c r="H211" s="90">
        <f t="shared" si="5"/>
        <v>150000</v>
      </c>
      <c r="I211" s="34">
        <v>150000</v>
      </c>
    </row>
    <row r="212" spans="1:9" x14ac:dyDescent="0.25">
      <c r="A212" s="64"/>
      <c r="B212" s="64"/>
      <c r="C212" s="64">
        <v>426</v>
      </c>
      <c r="D212" s="64"/>
      <c r="E212" s="64"/>
      <c r="F212" s="64" t="s">
        <v>172</v>
      </c>
      <c r="G212" s="35">
        <f>G213+G215+G217</f>
        <v>275000</v>
      </c>
      <c r="H212" s="96">
        <f t="shared" si="5"/>
        <v>50000</v>
      </c>
      <c r="I212" s="35">
        <f>I213+I215+I217</f>
        <v>325000</v>
      </c>
    </row>
    <row r="213" spans="1:9" x14ac:dyDescent="0.25">
      <c r="A213" s="65"/>
      <c r="B213" s="65"/>
      <c r="C213" s="65"/>
      <c r="D213" s="65">
        <v>4262</v>
      </c>
      <c r="E213" s="65"/>
      <c r="F213" s="65" t="s">
        <v>318</v>
      </c>
      <c r="G213" s="43">
        <f>G214</f>
        <v>5000</v>
      </c>
      <c r="H213" s="97">
        <f t="shared" si="5"/>
        <v>0</v>
      </c>
      <c r="I213" s="43">
        <f>I214</f>
        <v>5000</v>
      </c>
    </row>
    <row r="214" spans="1:9" ht="32.25" customHeight="1" x14ac:dyDescent="0.25">
      <c r="A214" s="52"/>
      <c r="B214" s="52"/>
      <c r="C214" s="52"/>
      <c r="D214" s="52"/>
      <c r="E214" s="52">
        <v>42621</v>
      </c>
      <c r="F214" s="52" t="s">
        <v>318</v>
      </c>
      <c r="G214" s="34">
        <v>5000</v>
      </c>
      <c r="H214" s="90">
        <f t="shared" si="5"/>
        <v>0</v>
      </c>
      <c r="I214" s="34">
        <v>5000</v>
      </c>
    </row>
    <row r="215" spans="1:9" s="4" customFormat="1" ht="15.75" x14ac:dyDescent="0.25">
      <c r="A215" s="65"/>
      <c r="B215" s="65"/>
      <c r="C215" s="65"/>
      <c r="D215" s="65">
        <v>4263</v>
      </c>
      <c r="E215" s="65"/>
      <c r="F215" s="65" t="s">
        <v>173</v>
      </c>
      <c r="G215" s="43">
        <f>G216</f>
        <v>170000</v>
      </c>
      <c r="H215" s="97">
        <f t="shared" si="5"/>
        <v>0</v>
      </c>
      <c r="I215" s="43">
        <f>I216</f>
        <v>170000</v>
      </c>
    </row>
    <row r="216" spans="1:9" s="3" customFormat="1" x14ac:dyDescent="0.25">
      <c r="A216" s="52"/>
      <c r="B216" s="52"/>
      <c r="C216" s="52"/>
      <c r="D216" s="52"/>
      <c r="E216" s="52">
        <v>42637</v>
      </c>
      <c r="F216" s="52" t="s">
        <v>174</v>
      </c>
      <c r="G216" s="34">
        <v>170000</v>
      </c>
      <c r="H216" s="90">
        <f t="shared" si="5"/>
        <v>0</v>
      </c>
      <c r="I216" s="34">
        <v>170000</v>
      </c>
    </row>
    <row r="217" spans="1:9" x14ac:dyDescent="0.25">
      <c r="A217" s="65"/>
      <c r="B217" s="65"/>
      <c r="C217" s="65"/>
      <c r="D217" s="65">
        <v>4264</v>
      </c>
      <c r="E217" s="65"/>
      <c r="F217" s="65" t="s">
        <v>175</v>
      </c>
      <c r="G217" s="43">
        <f>G218</f>
        <v>100000</v>
      </c>
      <c r="H217" s="97">
        <f t="shared" si="5"/>
        <v>50000</v>
      </c>
      <c r="I217" s="43">
        <f>I218</f>
        <v>150000</v>
      </c>
    </row>
    <row r="218" spans="1:9" ht="30" x14ac:dyDescent="0.25">
      <c r="A218" s="52"/>
      <c r="B218" s="52"/>
      <c r="C218" s="52"/>
      <c r="D218" s="52"/>
      <c r="E218" s="52">
        <v>42641</v>
      </c>
      <c r="F218" s="49" t="s">
        <v>300</v>
      </c>
      <c r="G218" s="34">
        <v>100000</v>
      </c>
      <c r="H218" s="90">
        <f t="shared" si="5"/>
        <v>50000</v>
      </c>
      <c r="I218" s="34">
        <v>150000</v>
      </c>
    </row>
    <row r="219" spans="1:9" ht="15.75" x14ac:dyDescent="0.25">
      <c r="A219" s="56"/>
      <c r="B219" s="56">
        <v>45</v>
      </c>
      <c r="C219" s="56"/>
      <c r="D219" s="56"/>
      <c r="E219" s="56"/>
      <c r="F219" s="56" t="s">
        <v>176</v>
      </c>
      <c r="G219" s="57">
        <f>G220</f>
        <v>10000</v>
      </c>
      <c r="H219" s="92">
        <f t="shared" si="5"/>
        <v>0</v>
      </c>
      <c r="I219" s="57">
        <f>I220</f>
        <v>10000</v>
      </c>
    </row>
    <row r="220" spans="1:9" x14ac:dyDescent="0.25">
      <c r="A220" s="64"/>
      <c r="B220" s="64"/>
      <c r="C220" s="64">
        <v>451</v>
      </c>
      <c r="D220" s="64"/>
      <c r="E220" s="64"/>
      <c r="F220" s="64" t="s">
        <v>177</v>
      </c>
      <c r="G220" s="35">
        <f>G221</f>
        <v>10000</v>
      </c>
      <c r="H220" s="96">
        <f t="shared" si="5"/>
        <v>0</v>
      </c>
      <c r="I220" s="35">
        <f>I221</f>
        <v>10000</v>
      </c>
    </row>
    <row r="221" spans="1:9" x14ac:dyDescent="0.25">
      <c r="A221" s="65"/>
      <c r="B221" s="65"/>
      <c r="C221" s="65"/>
      <c r="D221" s="65">
        <v>4511</v>
      </c>
      <c r="E221" s="65"/>
      <c r="F221" s="65" t="s">
        <v>177</v>
      </c>
      <c r="G221" s="43">
        <f>G222</f>
        <v>10000</v>
      </c>
      <c r="H221" s="97">
        <f t="shared" si="5"/>
        <v>0</v>
      </c>
      <c r="I221" s="43">
        <f>I222</f>
        <v>10000</v>
      </c>
    </row>
    <row r="222" spans="1:9" x14ac:dyDescent="0.25">
      <c r="A222" s="52"/>
      <c r="B222" s="52"/>
      <c r="C222" s="52"/>
      <c r="D222" s="52"/>
      <c r="E222" s="52">
        <v>45111</v>
      </c>
      <c r="F222" s="52" t="s">
        <v>177</v>
      </c>
      <c r="G222" s="34">
        <v>10000</v>
      </c>
      <c r="H222" s="90">
        <f t="shared" si="5"/>
        <v>0</v>
      </c>
      <c r="I222" s="34">
        <v>10000</v>
      </c>
    </row>
    <row r="223" spans="1:9" ht="18.75" x14ac:dyDescent="0.3">
      <c r="A223" s="54">
        <v>5</v>
      </c>
      <c r="B223" s="54"/>
      <c r="C223" s="54"/>
      <c r="D223" s="54"/>
      <c r="E223" s="54"/>
      <c r="F223" s="54" t="s">
        <v>273</v>
      </c>
      <c r="G223" s="55">
        <f>G224+G228</f>
        <v>1920000</v>
      </c>
      <c r="H223" s="91">
        <f t="shared" si="5"/>
        <v>-1900000</v>
      </c>
      <c r="I223" s="55">
        <f>I224+I228</f>
        <v>20000</v>
      </c>
    </row>
    <row r="224" spans="1:9" ht="15.75" x14ac:dyDescent="0.25">
      <c r="A224" s="56"/>
      <c r="B224" s="56">
        <v>53</v>
      </c>
      <c r="C224" s="56"/>
      <c r="D224" s="56"/>
      <c r="E224" s="56"/>
      <c r="F224" s="56" t="s">
        <v>271</v>
      </c>
      <c r="G224" s="57">
        <f>G225</f>
        <v>20000</v>
      </c>
      <c r="H224" s="92">
        <f t="shared" si="5"/>
        <v>0</v>
      </c>
      <c r="I224" s="57">
        <f>I225</f>
        <v>20000</v>
      </c>
    </row>
    <row r="225" spans="1:9" x14ac:dyDescent="0.25">
      <c r="A225" s="64"/>
      <c r="B225" s="64"/>
      <c r="C225" s="64">
        <v>532</v>
      </c>
      <c r="D225" s="64"/>
      <c r="E225" s="64"/>
      <c r="F225" s="64" t="s">
        <v>272</v>
      </c>
      <c r="G225" s="35">
        <f>G226</f>
        <v>20000</v>
      </c>
      <c r="H225" s="96">
        <f t="shared" si="5"/>
        <v>0</v>
      </c>
      <c r="I225" s="35">
        <f>I226</f>
        <v>20000</v>
      </c>
    </row>
    <row r="226" spans="1:9" x14ac:dyDescent="0.25">
      <c r="A226" s="65"/>
      <c r="B226" s="65"/>
      <c r="C226" s="65"/>
      <c r="D226" s="65">
        <v>5321</v>
      </c>
      <c r="E226" s="65"/>
      <c r="F226" s="65" t="s">
        <v>272</v>
      </c>
      <c r="G226" s="43">
        <f>G227</f>
        <v>20000</v>
      </c>
      <c r="H226" s="97">
        <f t="shared" si="5"/>
        <v>0</v>
      </c>
      <c r="I226" s="43">
        <f>I227</f>
        <v>20000</v>
      </c>
    </row>
    <row r="227" spans="1:9" x14ac:dyDescent="0.25">
      <c r="A227" s="52"/>
      <c r="B227" s="52"/>
      <c r="C227" s="52"/>
      <c r="D227" s="52"/>
      <c r="E227" s="52">
        <v>53212</v>
      </c>
      <c r="F227" s="52" t="s">
        <v>258</v>
      </c>
      <c r="G227" s="34">
        <v>20000</v>
      </c>
      <c r="H227" s="90">
        <f t="shared" si="5"/>
        <v>0</v>
      </c>
      <c r="I227" s="34">
        <v>20000</v>
      </c>
    </row>
    <row r="228" spans="1:9" ht="15.75" x14ac:dyDescent="0.25">
      <c r="A228" s="56"/>
      <c r="B228" s="56">
        <v>54</v>
      </c>
      <c r="C228" s="56"/>
      <c r="D228" s="56"/>
      <c r="E228" s="56"/>
      <c r="F228" s="56" t="s">
        <v>309</v>
      </c>
      <c r="G228" s="57">
        <f>G229</f>
        <v>1900000</v>
      </c>
      <c r="H228" s="92">
        <f t="shared" si="5"/>
        <v>-1900000</v>
      </c>
      <c r="I228" s="57">
        <f>I229</f>
        <v>0</v>
      </c>
    </row>
    <row r="229" spans="1:9" ht="30" x14ac:dyDescent="0.25">
      <c r="A229" s="64"/>
      <c r="B229" s="64"/>
      <c r="C229" s="64">
        <v>544</v>
      </c>
      <c r="D229" s="64"/>
      <c r="E229" s="64"/>
      <c r="F229" s="73" t="s">
        <v>337</v>
      </c>
      <c r="G229" s="35">
        <f>G230</f>
        <v>1900000</v>
      </c>
      <c r="H229" s="96">
        <f t="shared" si="5"/>
        <v>-1900000</v>
      </c>
      <c r="I229" s="35">
        <f>I230</f>
        <v>0</v>
      </c>
    </row>
    <row r="230" spans="1:9" ht="30" x14ac:dyDescent="0.25">
      <c r="A230" s="65"/>
      <c r="B230" s="65"/>
      <c r="C230" s="65"/>
      <c r="D230" s="65">
        <v>5443</v>
      </c>
      <c r="E230" s="65"/>
      <c r="F230" s="74" t="s">
        <v>338</v>
      </c>
      <c r="G230" s="43">
        <f>G231</f>
        <v>1900000</v>
      </c>
      <c r="H230" s="97">
        <f t="shared" si="5"/>
        <v>-1900000</v>
      </c>
      <c r="I230" s="43">
        <f>I231</f>
        <v>0</v>
      </c>
    </row>
    <row r="231" spans="1:9" ht="30" x14ac:dyDescent="0.25">
      <c r="A231" s="52"/>
      <c r="B231" s="52"/>
      <c r="C231" s="52"/>
      <c r="D231" s="52"/>
      <c r="E231" s="52">
        <v>54221</v>
      </c>
      <c r="F231" s="49" t="s">
        <v>339</v>
      </c>
      <c r="G231" s="34">
        <v>1900000</v>
      </c>
      <c r="H231" s="90">
        <f t="shared" si="5"/>
        <v>-1900000</v>
      </c>
      <c r="I231" s="34">
        <v>0</v>
      </c>
    </row>
    <row r="232" spans="1:9" x14ac:dyDescent="0.25">
      <c r="G232" s="1"/>
      <c r="I232" s="1"/>
    </row>
    <row r="233" spans="1:9" x14ac:dyDescent="0.25">
      <c r="G233" s="1"/>
      <c r="I233" s="1"/>
    </row>
    <row r="234" spans="1:9" x14ac:dyDescent="0.25">
      <c r="G234" s="1"/>
      <c r="I234" s="1"/>
    </row>
    <row r="235" spans="1:9" x14ac:dyDescent="0.25">
      <c r="G235" s="1"/>
      <c r="I235" s="1"/>
    </row>
    <row r="236" spans="1:9" x14ac:dyDescent="0.25">
      <c r="G236" s="1"/>
      <c r="I236" s="1"/>
    </row>
    <row r="237" spans="1:9" x14ac:dyDescent="0.25">
      <c r="G237" s="1"/>
      <c r="I237" s="1"/>
    </row>
    <row r="238" spans="1:9" x14ac:dyDescent="0.25">
      <c r="G238" s="1"/>
      <c r="I238" s="1"/>
    </row>
    <row r="239" spans="1:9" x14ac:dyDescent="0.25">
      <c r="G239" s="1"/>
      <c r="I239" s="1"/>
    </row>
    <row r="240" spans="1:9" x14ac:dyDescent="0.25">
      <c r="G240" s="1"/>
      <c r="I240" s="1"/>
    </row>
    <row r="241" spans="7:9" x14ac:dyDescent="0.25">
      <c r="G241" s="1"/>
      <c r="I241" s="1"/>
    </row>
    <row r="242" spans="7:9" x14ac:dyDescent="0.25">
      <c r="G242" s="1"/>
      <c r="I242" s="1"/>
    </row>
    <row r="243" spans="7:9" x14ac:dyDescent="0.25">
      <c r="G243" s="1"/>
      <c r="I243" s="1"/>
    </row>
    <row r="244" spans="7:9" x14ac:dyDescent="0.25">
      <c r="G244" s="1"/>
      <c r="I244" s="1"/>
    </row>
    <row r="245" spans="7:9" x14ac:dyDescent="0.25">
      <c r="G245" s="1"/>
      <c r="I245" s="1"/>
    </row>
    <row r="246" spans="7:9" x14ac:dyDescent="0.25">
      <c r="G246" s="1"/>
      <c r="I246" s="1"/>
    </row>
    <row r="247" spans="7:9" x14ac:dyDescent="0.25">
      <c r="G247" s="1"/>
      <c r="I247" s="1"/>
    </row>
    <row r="248" spans="7:9" x14ac:dyDescent="0.25">
      <c r="G248" s="1"/>
      <c r="I248" s="1"/>
    </row>
    <row r="249" spans="7:9" x14ac:dyDescent="0.25">
      <c r="G249" s="1"/>
      <c r="I249" s="1"/>
    </row>
    <row r="250" spans="7:9" x14ac:dyDescent="0.25">
      <c r="G250" s="1"/>
      <c r="I250" s="1"/>
    </row>
    <row r="251" spans="7:9" x14ac:dyDescent="0.25">
      <c r="G251" s="1"/>
      <c r="I251" s="1"/>
    </row>
    <row r="252" spans="7:9" x14ac:dyDescent="0.25">
      <c r="G252" s="1"/>
      <c r="I252" s="1"/>
    </row>
    <row r="253" spans="7:9" x14ac:dyDescent="0.25">
      <c r="G253" s="1"/>
      <c r="I253" s="1"/>
    </row>
    <row r="254" spans="7:9" x14ac:dyDescent="0.25">
      <c r="G254" s="1"/>
      <c r="I254" s="1"/>
    </row>
    <row r="255" spans="7:9" x14ac:dyDescent="0.25">
      <c r="G255" s="1"/>
      <c r="I255" s="1"/>
    </row>
    <row r="256" spans="7:9" x14ac:dyDescent="0.25">
      <c r="G256" s="1"/>
      <c r="I256" s="1"/>
    </row>
    <row r="257" spans="7:9" x14ac:dyDescent="0.25">
      <c r="G257" s="1"/>
      <c r="I257" s="1"/>
    </row>
    <row r="258" spans="7:9" x14ac:dyDescent="0.25">
      <c r="G258" s="1"/>
      <c r="I258" s="1"/>
    </row>
    <row r="259" spans="7:9" x14ac:dyDescent="0.25">
      <c r="G259" s="1"/>
      <c r="I259" s="1"/>
    </row>
    <row r="260" spans="7:9" x14ac:dyDescent="0.25">
      <c r="G260" s="1"/>
      <c r="I260" s="1"/>
    </row>
    <row r="261" spans="7:9" x14ac:dyDescent="0.25">
      <c r="G261" s="1"/>
      <c r="I261" s="1"/>
    </row>
    <row r="262" spans="7:9" x14ac:dyDescent="0.25">
      <c r="G262" s="1"/>
      <c r="I262" s="1"/>
    </row>
    <row r="263" spans="7:9" x14ac:dyDescent="0.25">
      <c r="G263" s="1"/>
      <c r="I263" s="1"/>
    </row>
    <row r="264" spans="7:9" x14ac:dyDescent="0.25">
      <c r="G264" s="1"/>
      <c r="I264" s="1"/>
    </row>
    <row r="265" spans="7:9" x14ac:dyDescent="0.25">
      <c r="G265" s="1"/>
      <c r="I265" s="1"/>
    </row>
    <row r="266" spans="7:9" x14ac:dyDescent="0.25">
      <c r="G266" s="1"/>
      <c r="I266" s="1"/>
    </row>
  </sheetData>
  <mergeCells count="2">
    <mergeCell ref="A1:H1"/>
    <mergeCell ref="A2:I2"/>
  </mergeCells>
  <pageMargins left="0.59055118110236227" right="0.39370078740157483" top="0.78740157480314965" bottom="0.98425196850393704" header="0" footer="0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7"/>
  <sheetViews>
    <sheetView workbookViewId="0">
      <selection activeCell="H19" sqref="H19"/>
    </sheetView>
  </sheetViews>
  <sheetFormatPr defaultRowHeight="15" x14ac:dyDescent="0.25"/>
  <sheetData>
    <row r="2" spans="1:14" ht="15.75" x14ac:dyDescent="0.25">
      <c r="A2" s="115" t="s">
        <v>296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4" spans="1:14" ht="30" customHeight="1" x14ac:dyDescent="0.25">
      <c r="A4" s="165" t="s">
        <v>374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</row>
    <row r="8" spans="1:14" ht="15.75" x14ac:dyDescent="0.25">
      <c r="A8" s="121" t="s">
        <v>371</v>
      </c>
      <c r="B8" s="121"/>
      <c r="C8" s="121"/>
      <c r="D8" s="121"/>
      <c r="E8" s="121"/>
    </row>
    <row r="9" spans="1:14" ht="15.75" x14ac:dyDescent="0.25">
      <c r="A9" s="121" t="s">
        <v>342</v>
      </c>
      <c r="B9" s="121"/>
      <c r="C9" s="121"/>
      <c r="D9" s="121"/>
      <c r="E9" s="121"/>
    </row>
    <row r="11" spans="1:14" ht="15.75" x14ac:dyDescent="0.25">
      <c r="A11" s="166" t="s">
        <v>375</v>
      </c>
      <c r="B11" s="166"/>
      <c r="C11" s="166"/>
      <c r="D11" s="166"/>
      <c r="E11" s="166"/>
    </row>
    <row r="12" spans="1:14" ht="15.75" x14ac:dyDescent="0.25">
      <c r="A12" s="84"/>
      <c r="B12" s="84"/>
      <c r="C12" s="84"/>
      <c r="D12" s="84"/>
      <c r="E12" s="84"/>
    </row>
    <row r="13" spans="1:14" ht="15.75" x14ac:dyDescent="0.25">
      <c r="A13" s="84"/>
      <c r="B13" s="84"/>
      <c r="C13" s="84"/>
      <c r="D13" s="84"/>
      <c r="E13" s="84"/>
    </row>
    <row r="14" spans="1:14" x14ac:dyDescent="0.25">
      <c r="I14" s="140" t="s">
        <v>344</v>
      </c>
      <c r="J14" s="140"/>
      <c r="K14" s="140"/>
      <c r="L14" s="140"/>
      <c r="M14" s="140"/>
      <c r="N14" s="140"/>
    </row>
    <row r="15" spans="1:14" x14ac:dyDescent="0.25">
      <c r="I15" s="83"/>
      <c r="J15" s="83"/>
      <c r="K15" s="83"/>
      <c r="L15" s="83"/>
      <c r="M15" s="83"/>
      <c r="N15" s="83"/>
    </row>
    <row r="16" spans="1:14" x14ac:dyDescent="0.25">
      <c r="J16" s="88"/>
      <c r="K16" s="88"/>
      <c r="L16" s="88"/>
      <c r="M16" s="88"/>
    </row>
    <row r="17" spans="9:14" x14ac:dyDescent="0.25">
      <c r="I17" s="146" t="s">
        <v>343</v>
      </c>
      <c r="J17" s="146"/>
      <c r="K17" s="146"/>
      <c r="L17" s="146"/>
      <c r="M17" s="146"/>
      <c r="N17" s="146"/>
    </row>
  </sheetData>
  <mergeCells count="7">
    <mergeCell ref="I14:N14"/>
    <mergeCell ref="I17:N17"/>
    <mergeCell ref="A2:N2"/>
    <mergeCell ref="A4:N4"/>
    <mergeCell ref="A8:E8"/>
    <mergeCell ref="A9:E9"/>
    <mergeCell ref="A11:E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Naslovna stranica</vt:lpstr>
      <vt:lpstr>Prihodi</vt:lpstr>
      <vt:lpstr>Rashodi</vt:lpstr>
      <vt:lpstr>Zadnja stranica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Opcina</cp:lastModifiedBy>
  <cp:lastPrinted>2020-07-15T09:59:17Z</cp:lastPrinted>
  <dcterms:created xsi:type="dcterms:W3CDTF">2017-08-16T11:10:12Z</dcterms:created>
  <dcterms:modified xsi:type="dcterms:W3CDTF">2020-07-21T07:11:43Z</dcterms:modified>
</cp:coreProperties>
</file>