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b8b670f3c069d5/Radna površina/21. sjednica - 15.12.2023/"/>
    </mc:Choice>
  </mc:AlternateContent>
  <xr:revisionPtr revIDLastSave="4" documentId="13_ncr:1_{2FA139ED-0D32-4D77-B36E-309D83D10C5F}" xr6:coauthVersionLast="47" xr6:coauthVersionMax="47" xr10:uidLastSave="{BFF5118C-C5F4-4B7C-9D16-DD840A50CB84}"/>
  <bookViews>
    <workbookView xWindow="-120" yWindow="-120" windowWidth="29040" windowHeight="15720" activeTab="3" xr2:uid="{00000000-000D-0000-FFFF-FFFF00000000}"/>
  </bookViews>
  <sheets>
    <sheet name="Naslovnica" sheetId="3" r:id="rId1"/>
    <sheet name="OPĆI DIO" sheetId="2" r:id="rId2"/>
    <sheet name="IZVORI  I FUNKCIJSKA" sheetId="4" r:id="rId3"/>
    <sheet name="POSEBNI DIO" sheetId="1" r:id="rId4"/>
  </sheets>
  <definedNames>
    <definedName name="_xlnm.Print_Area" localSheetId="2">'IZVORI  I FUNKCIJSKA'!$A$1:$E$88</definedName>
    <definedName name="_xlnm.Print_Area" localSheetId="1">'OPĆI DIO'!$A$1:$G$63</definedName>
    <definedName name="_xlnm.Print_Area" localSheetId="3">'POSEBNI DIO'!$A$1:$F$272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2" l="1"/>
  <c r="C61" i="2"/>
  <c r="C57" i="2"/>
  <c r="C56" i="2"/>
  <c r="C54" i="2"/>
  <c r="C53" i="2"/>
  <c r="C52" i="2"/>
  <c r="C51" i="2"/>
  <c r="C50" i="2"/>
  <c r="C49" i="2"/>
  <c r="C48" i="2"/>
  <c r="C47" i="2"/>
  <c r="C46" i="2"/>
  <c r="C45" i="2"/>
  <c r="C44" i="2"/>
  <c r="C43" i="2"/>
  <c r="C39" i="2"/>
  <c r="C38" i="2"/>
  <c r="C37" i="2"/>
  <c r="C36" i="2"/>
  <c r="C35" i="2"/>
  <c r="C25" i="2"/>
  <c r="C21" i="2"/>
  <c r="C18" i="2"/>
  <c r="C17" i="2"/>
  <c r="C15" i="2"/>
  <c r="F8" i="1" l="1"/>
  <c r="E8" i="1"/>
  <c r="D8" i="1"/>
</calcChain>
</file>

<file path=xl/sharedStrings.xml><?xml version="1.0" encoding="utf-8"?>
<sst xmlns="http://schemas.openxmlformats.org/spreadsheetml/2006/main" count="977" uniqueCount="372">
  <si>
    <t>PREDSTAVNIČKO TIJELO</t>
  </si>
  <si>
    <t>OPĆINSKO VIJEĆE</t>
  </si>
  <si>
    <t>A100001</t>
  </si>
  <si>
    <t>REDOVNA DJELATNOST</t>
  </si>
  <si>
    <t>Materijalni rashodi</t>
  </si>
  <si>
    <t>POLITIČKE STRANKE</t>
  </si>
  <si>
    <t>A100002</t>
  </si>
  <si>
    <t>FINANCIRANJE POLITIČKIH AKTIVNOSTI</t>
  </si>
  <si>
    <t>Ostali rashodi</t>
  </si>
  <si>
    <t>T100001</t>
  </si>
  <si>
    <t>IZBORI</t>
  </si>
  <si>
    <t>FINANCIRANJE RADA VIJEĆA NACIONALNE MANJINE</t>
  </si>
  <si>
    <t>A100004</t>
  </si>
  <si>
    <t>VIJEĆE BOŠNJAČKE NACIONALNE MANJINE</t>
  </si>
  <si>
    <t>PRIPREMA I DONOŠENJE AKATA IZ DJELOKRUGA IZVRŠNIH TIJELA</t>
  </si>
  <si>
    <t>A100005</t>
  </si>
  <si>
    <t>Rashodi za zaposlene</t>
  </si>
  <si>
    <t>JEDINSTVENI UPRAVNI ODJEL</t>
  </si>
  <si>
    <t>REDOVNA DJELATNOST JEDINSTVENOG UPRAVNOG ODJELA</t>
  </si>
  <si>
    <t>A100006</t>
  </si>
  <si>
    <t>STRUČNO, ADMINISTRATIVNO I TEHNIČKO OSOBLJE</t>
  </si>
  <si>
    <t>A100007</t>
  </si>
  <si>
    <t>TROŠKOVI REDOVNOG RADA</t>
  </si>
  <si>
    <t>Financijski rashodi</t>
  </si>
  <si>
    <t>ODRŽAVANJE KOMUNALNE INFRASTRUKTURE</t>
  </si>
  <si>
    <t>A100008</t>
  </si>
  <si>
    <t>JAVNA RASVJETA</t>
  </si>
  <si>
    <t>A100009</t>
  </si>
  <si>
    <t>NERAZVRSTANE CESTE</t>
  </si>
  <si>
    <t>A100010</t>
  </si>
  <si>
    <t>ZIMSKA SLUŽBA</t>
  </si>
  <si>
    <t>A100011</t>
  </si>
  <si>
    <t>ODRŽAVANJE OSTALE KOMUNALNE INFRASTRUKTURE</t>
  </si>
  <si>
    <t>A100012</t>
  </si>
  <si>
    <t>JAVNI RADOVI</t>
  </si>
  <si>
    <t>OBILJEŽAVNJE PRIGODNIH DATUMA</t>
  </si>
  <si>
    <t>A100013</t>
  </si>
  <si>
    <t>DAN OPĆINE I OSTALI PRIGODNI DATUMI</t>
  </si>
  <si>
    <t>SOCIJALNA SKRB</t>
  </si>
  <si>
    <t>A100014</t>
  </si>
  <si>
    <t>PROGRAM POMOĆI SOCIJALNO UGROŽENIM KATEGORIJAMA STANOVNIŠTVA</t>
  </si>
  <si>
    <t>A100015</t>
  </si>
  <si>
    <t>HUMANITARNA DJELATNOST - CRVENI KRIŽ SLUNJ</t>
  </si>
  <si>
    <t>VJERSKE ZAJEDNICE</t>
  </si>
  <si>
    <t>A100017</t>
  </si>
  <si>
    <t>TEKUĆE DONACIJE VJERSKIM ZAJEDNICAMA</t>
  </si>
  <si>
    <t>POMOĆI UDRUGAMA</t>
  </si>
  <si>
    <t>A100018</t>
  </si>
  <si>
    <t>TEKUĆE DONACIJE UDRUGAMA GRAĐANA</t>
  </si>
  <si>
    <t>OSTALE AKTIVNOSTI - PREDŠKOLSKO I OSNOVNO OBRAZOVANJE</t>
  </si>
  <si>
    <t>A100020</t>
  </si>
  <si>
    <t>VATROGASTVO I CIVILNA ZAŠTITA</t>
  </si>
  <si>
    <t>A100021</t>
  </si>
  <si>
    <t>OSNOVNA DJELATNOST - DOBROVOLJNO VATROGASNO DRUŠTVO</t>
  </si>
  <si>
    <t>A100022</t>
  </si>
  <si>
    <t>CIVILNA ZAŠTITA</t>
  </si>
  <si>
    <t>A100023</t>
  </si>
  <si>
    <t>GORSKA SLUŽBA SPAŠAVANJA</t>
  </si>
  <si>
    <t>Izdaci za otplatu glavnice primljenih kredita i zajmova</t>
  </si>
  <si>
    <t>GRADNJA OBJEKATA I UREĐAJA KOMUNALNE INFRASTRUKTURE</t>
  </si>
  <si>
    <t>K100002</t>
  </si>
  <si>
    <t>UREĐENJE OPĆINE</t>
  </si>
  <si>
    <t>K100003</t>
  </si>
  <si>
    <t>OBNOVA STAROG GRADA CETINA</t>
  </si>
  <si>
    <t>K100004</t>
  </si>
  <si>
    <t>CESTE</t>
  </si>
  <si>
    <t>K100006</t>
  </si>
  <si>
    <t>K100007</t>
  </si>
  <si>
    <t>VODOVOD FURJAN - BOGOVOLJA</t>
  </si>
  <si>
    <t>K100008</t>
  </si>
  <si>
    <t>K100009</t>
  </si>
  <si>
    <t>GROBLJE CETINGRAD</t>
  </si>
  <si>
    <t>K100010</t>
  </si>
  <si>
    <t>ODLAGALIŠTE GLAVICA</t>
  </si>
  <si>
    <t>NABAVA OPREME</t>
  </si>
  <si>
    <t>VLASTITI KOMUNALNI POGON</t>
  </si>
  <si>
    <t>REDOVNA DJELATNOST VLASTITOG KOMUNALNOG POGONA</t>
  </si>
  <si>
    <t>0911</t>
  </si>
  <si>
    <t>0451</t>
  </si>
  <si>
    <t>Rashodi za nabavu proizvedene dugotrajne imovine</t>
  </si>
  <si>
    <t>OPREMANJE I UREĐENJE VLASTITOG KOMUNALNOG POGONA</t>
  </si>
  <si>
    <t>UREĐENJE ZGRADE VLASTITOG KOMUNALNOG POGONA</t>
  </si>
  <si>
    <t>0620</t>
  </si>
  <si>
    <t>Rashodi za dodatna ulaganja na nefinancijskoj imovini</t>
  </si>
  <si>
    <t>0860</t>
  </si>
  <si>
    <t>SUFINANCIRANJE VRTIĆA</t>
  </si>
  <si>
    <t>TEKUĆE DONACIJE ŠKOLSTVU</t>
  </si>
  <si>
    <t>UKUPNO RASHODI/IZDACI</t>
  </si>
  <si>
    <t>0111</t>
  </si>
  <si>
    <t>0435</t>
  </si>
  <si>
    <t>0490</t>
  </si>
  <si>
    <t>0912</t>
  </si>
  <si>
    <t>0320</t>
  </si>
  <si>
    <t>0220</t>
  </si>
  <si>
    <t>0360</t>
  </si>
  <si>
    <t>0660</t>
  </si>
  <si>
    <t>A100003</t>
  </si>
  <si>
    <t>A100016</t>
  </si>
  <si>
    <t>A100019</t>
  </si>
  <si>
    <t>K100001</t>
  </si>
  <si>
    <t>K100011</t>
  </si>
  <si>
    <t>BROJ KONTA</t>
  </si>
  <si>
    <t>VRSTA PRIHODA /PRIMITAKA</t>
  </si>
  <si>
    <t>4</t>
  </si>
  <si>
    <t>5</t>
  </si>
  <si>
    <t>6</t>
  </si>
  <si>
    <t>Prihodi od poreza</t>
  </si>
  <si>
    <t>Prihodi od imovine</t>
  </si>
  <si>
    <t>Prihodi od upravnih i administrativnih pristojbi, pristojbi po posebnim propisima i naknada</t>
  </si>
  <si>
    <t>1</t>
  </si>
  <si>
    <t>PRIHODI OD PRODAJE NEFINANCIJSKE IMOVINE</t>
  </si>
  <si>
    <t>Prihodi od prodaje proizvedene dugotrajne imovine</t>
  </si>
  <si>
    <t>Rashodi poslovanja</t>
  </si>
  <si>
    <t>Rashodi za nabavu nefinancijske imovine</t>
  </si>
  <si>
    <t>B. RAČUN ZADUŽIVANJA/FINANCIRANJA</t>
  </si>
  <si>
    <t>Izdaci za financijsku imovinu i otplate zajmova</t>
  </si>
  <si>
    <t>C. RASPOLOŽIVA SREDSTVA IZ PRETHODNE GODINE</t>
  </si>
  <si>
    <t>Rezultat poslovanja</t>
  </si>
  <si>
    <t>Pomoći dane u inozemstvo i unutar općeg proračuna</t>
  </si>
  <si>
    <t>K100015</t>
  </si>
  <si>
    <t>CESTA TRNOVI</t>
  </si>
  <si>
    <t>K100016</t>
  </si>
  <si>
    <t>NK CETINGRAD</t>
  </si>
  <si>
    <t>001</t>
  </si>
  <si>
    <t>002</t>
  </si>
  <si>
    <t>003</t>
  </si>
  <si>
    <t>POLJOPRIVREDA</t>
  </si>
  <si>
    <t>POTPORE POLJOPRIVREDI</t>
  </si>
  <si>
    <t>0421</t>
  </si>
  <si>
    <t>Naknade građanima i kućanstvima na temelju osiguranja i druge naknade</t>
  </si>
  <si>
    <t>RASPOLAGANJE DRŽAVNIM POLJOPRIVREDNIM ZEMLJIŠTEM</t>
  </si>
  <si>
    <t>004</t>
  </si>
  <si>
    <t>A100024</t>
  </si>
  <si>
    <t>A100025</t>
  </si>
  <si>
    <t>K100017</t>
  </si>
  <si>
    <t>PRORAČUNA OPĆINE CETINGRAD</t>
  </si>
  <si>
    <t>RAČUN RASHODA I PRIHODA PREMA IZVORIMA FINANCIRANJA</t>
  </si>
  <si>
    <t>IZVOR</t>
  </si>
  <si>
    <t>VRSTA PRIHODA/PRIMITKA</t>
  </si>
  <si>
    <t>UKUPNO PRIHODI/PRIMICI</t>
  </si>
  <si>
    <t>IZVOR 1.</t>
  </si>
  <si>
    <t>OPĆI PRIHODI I PRIMICI</t>
  </si>
  <si>
    <t>IZVOR 3.</t>
  </si>
  <si>
    <t>VLASTITI PRIHODI</t>
  </si>
  <si>
    <t>IZVOR 4.</t>
  </si>
  <si>
    <t>PRIHODI ZA POSEBNE NAMJENE</t>
  </si>
  <si>
    <t>IZVOR 4.1.</t>
  </si>
  <si>
    <t>PRIHODI OD UPRAVNIH I ADMINISTRATIVNIH PRISTOJBI</t>
  </si>
  <si>
    <t>IZVOR 4.2.</t>
  </si>
  <si>
    <t>PRIHODI VODNOG GOSPODARSTVSA</t>
  </si>
  <si>
    <t>IZVOR 4.3.</t>
  </si>
  <si>
    <t>DOPRINOS ZA ŠUME</t>
  </si>
  <si>
    <t>IZVOR 4.4.</t>
  </si>
  <si>
    <t>MJESNI SAMODOPRINOS</t>
  </si>
  <si>
    <t>IZVOR 4.5.</t>
  </si>
  <si>
    <t>PRIHOD OD NAPLATA VODE I CENTRALNOG GRIJANJA</t>
  </si>
  <si>
    <t>IZVOR 4.6.</t>
  </si>
  <si>
    <t>PRIHOD OD PRENAMJENE POLJOPRIVREDNOG ZEMLJIŠTA U GRAĐEVINSKO</t>
  </si>
  <si>
    <t>IZVOR 4.7.</t>
  </si>
  <si>
    <t>PRIHOD OD NAKNADE ZA ZADRŽAVANJE NEZAKONITO IZGRAĐENIH ZGRADA</t>
  </si>
  <si>
    <t>IZVOR 4.8.</t>
  </si>
  <si>
    <t>PRIHOD OD KOMUNALNOG DOPRINOSA</t>
  </si>
  <si>
    <t>IZVOR 4.9.</t>
  </si>
  <si>
    <t>PRIHOD OD KOMUNALNE NAKNADE</t>
  </si>
  <si>
    <t>IZVOR 4.10.</t>
  </si>
  <si>
    <t>PRIHOD OD NAKNADE ZA PRIKLJUČAK</t>
  </si>
  <si>
    <t>IZVOR 5.</t>
  </si>
  <si>
    <t>POMOĆI</t>
  </si>
  <si>
    <t>IZVOR 5.1.</t>
  </si>
  <si>
    <t>TEKUĆE POMOĆI IZ DRŽAVNOG PRORAČUNA</t>
  </si>
  <si>
    <t>IZVOR 5.2.</t>
  </si>
  <si>
    <t>TEKUĆE POMOĆI IZ ŽUPANIJSKOG PRORAČUNA</t>
  </si>
  <si>
    <t>IZVOR 5.3.</t>
  </si>
  <si>
    <t>TEKUĆE POMOĆI OD HZZ-a</t>
  </si>
  <si>
    <t>IZVOR 5.4.</t>
  </si>
  <si>
    <t>TEKUĆE POMOĆI OD OSTALIH IZVANPRPRAČUNSKIH KORISNIKA DRŽAVNOG PRORAČUNA</t>
  </si>
  <si>
    <t>IZVOR 5.5.</t>
  </si>
  <si>
    <t>KAPITALNE POMOĆI OD OSTALIH IZVANPRORAČUNSKIH KORISNIKA DRŽAVNOG PRORAČUNA</t>
  </si>
  <si>
    <t>IZVOR 5.6.</t>
  </si>
  <si>
    <t>KAPITALNE POMOĆI IZ DRŽAVNOG PRORAČUNA TEMELJEM PRIJENOSA EU SREDSTAVA</t>
  </si>
  <si>
    <t>IZVOR 7.</t>
  </si>
  <si>
    <t>PRIHODI OD PRODAJE ILI ZAMJENE NEFINANCIJSKE IMOVINE I NAKNADE S NASLOVA OSIGURANJA</t>
  </si>
  <si>
    <t>IZVOR 8.</t>
  </si>
  <si>
    <t>NAMJENSKI PRIMICI</t>
  </si>
  <si>
    <t>RASHODI PREMA FUNKCIJSKOJ KLASIFIKACIJI</t>
  </si>
  <si>
    <t>UKUPNO</t>
  </si>
  <si>
    <t>01</t>
  </si>
  <si>
    <t>Opće javne usluge</t>
  </si>
  <si>
    <t>Izvršna i zakonodavna tijela</t>
  </si>
  <si>
    <t>02</t>
  </si>
  <si>
    <t>Obrana</t>
  </si>
  <si>
    <t>Civilna obrana</t>
  </si>
  <si>
    <t>03</t>
  </si>
  <si>
    <t>Javni red i sigurnost</t>
  </si>
  <si>
    <t>Usluge protupožarne zaštite</t>
  </si>
  <si>
    <t>Rashodi za javni red i sigurnost koji nisu drugdje svrstani</t>
  </si>
  <si>
    <t>04</t>
  </si>
  <si>
    <t>Ekonomski poslovi</t>
  </si>
  <si>
    <t>Poljoprivreda</t>
  </si>
  <si>
    <t>Električna energija</t>
  </si>
  <si>
    <t>Cestovni promet</t>
  </si>
  <si>
    <t>Ekonomski poslovi koji nisu drugdje svrstani</t>
  </si>
  <si>
    <t>06</t>
  </si>
  <si>
    <t>Usluge unaprijeđenja stanovanja i zajednice</t>
  </si>
  <si>
    <t>Razvoj zajednice</t>
  </si>
  <si>
    <t>Rashodi vezani za sanovanje i kom. Pogodnost koji nisu drugdje svrstani</t>
  </si>
  <si>
    <t>08</t>
  </si>
  <si>
    <t>0840</t>
  </si>
  <si>
    <t>Religijske i druge službe zajednice</t>
  </si>
  <si>
    <t>Rashodi za rekreaciju, kulturu i religiju koji nisu drugdje svrstani</t>
  </si>
  <si>
    <t>09</t>
  </si>
  <si>
    <t>Obrazovanje</t>
  </si>
  <si>
    <t>Predškolsko obrazovanje</t>
  </si>
  <si>
    <t>Osnovno obrazovanje</t>
  </si>
  <si>
    <t>10</t>
  </si>
  <si>
    <t>Socijalna zaštita</t>
  </si>
  <si>
    <t>1070</t>
  </si>
  <si>
    <t>Socijalna pomoć stanovništvu koje nije obuhvaćeno redovnim socijalnim programom</t>
  </si>
  <si>
    <t>I. OPĆI DIO</t>
  </si>
  <si>
    <t>Članak 1.</t>
  </si>
  <si>
    <t>A. RAČUN PRIHODA I RASHODA</t>
  </si>
  <si>
    <t>Prihodi poslovanja</t>
  </si>
  <si>
    <t>Prihodi od prodaje nefinancijske imovine</t>
  </si>
  <si>
    <t>Primici od financijske imovine i zaduživanja</t>
  </si>
  <si>
    <t>Višak/manjak prihoda poslovanja</t>
  </si>
  <si>
    <t>Članak 2.</t>
  </si>
  <si>
    <t>RAČUN PRIHODA I RASHODA</t>
  </si>
  <si>
    <t>II. POSEBNI DIO</t>
  </si>
  <si>
    <t xml:space="preserve">Članak 3. </t>
  </si>
  <si>
    <t>raspoređuju se po korisnicima i programima u Posebnom dijelu Proračuna, kako slijedi:</t>
  </si>
  <si>
    <t xml:space="preserve">Članak 4. </t>
  </si>
  <si>
    <t>Predsjednik Općinskog vijeća</t>
  </si>
  <si>
    <t>____________________________________</t>
  </si>
  <si>
    <t>Josip Radočaj</t>
  </si>
  <si>
    <t>Rekreacija, kultura i religija</t>
  </si>
  <si>
    <t>IZVOR 5.7.</t>
  </si>
  <si>
    <t>KAPITALNE POMOĆI IZ DRŽAVNOG PRORAČUNA</t>
  </si>
  <si>
    <t>Subvencije</t>
  </si>
  <si>
    <t>SUFINANCIRANJE DJELATNOSTI LJEKARNE</t>
  </si>
  <si>
    <t>0760</t>
  </si>
  <si>
    <t>Poslovi i usluge zdravstva koji nisu drugdje svrstani</t>
  </si>
  <si>
    <t>07</t>
  </si>
  <si>
    <t xml:space="preserve">Zdravstvo </t>
  </si>
  <si>
    <t>A100026</t>
  </si>
  <si>
    <t>IZVRŠNA VLAST - OPĆINSKI NAČELNIK I ZAMJENIK</t>
  </si>
  <si>
    <t xml:space="preserve">Na temelju članka 42. Zakona o proračunu ("Narodne novine" broj 144/21) i članka 30. Statuta Općine Cetingrad ("Glasnik Karlovačke županije" broj 11/21 i </t>
  </si>
  <si>
    <t>PROJEKCIJA 2025.</t>
  </si>
  <si>
    <t>Konto</t>
  </si>
  <si>
    <t>Pomoći iz inozemstva (darovnice) i od subjekata unutar općeg proračuna</t>
  </si>
  <si>
    <t>Rashodi za nabavu neproizvedene dugotrajne imovine</t>
  </si>
  <si>
    <t>Vlastiti izvori</t>
  </si>
  <si>
    <t>61</t>
  </si>
  <si>
    <t>63</t>
  </si>
  <si>
    <t>64</t>
  </si>
  <si>
    <t>65</t>
  </si>
  <si>
    <t>3</t>
  </si>
  <si>
    <t>31</t>
  </si>
  <si>
    <t>32</t>
  </si>
  <si>
    <t>34</t>
  </si>
  <si>
    <t>35</t>
  </si>
  <si>
    <t>36</t>
  </si>
  <si>
    <t>37</t>
  </si>
  <si>
    <t>38</t>
  </si>
  <si>
    <t>41</t>
  </si>
  <si>
    <t>42</t>
  </si>
  <si>
    <t>45</t>
  </si>
  <si>
    <t>54</t>
  </si>
  <si>
    <t>9</t>
  </si>
  <si>
    <t>92</t>
  </si>
  <si>
    <t>PROJEKCIJA ZA 2025.</t>
  </si>
  <si>
    <t>IZVOR 5.8.</t>
  </si>
  <si>
    <t>TEKUĆE POMOĆI OD IZVANPRORAČUNSKIH KORISNIKA ŽUPANIJSKIH, GRADSKIH I OPĆINSKIH PRORAČUNA</t>
  </si>
  <si>
    <t>FUNKCIJA</t>
  </si>
  <si>
    <t>NAZIV FUNKCIJE</t>
  </si>
  <si>
    <t>RAZDJEL</t>
  </si>
  <si>
    <t>GLAVA</t>
  </si>
  <si>
    <t>00101</t>
  </si>
  <si>
    <t>Korisnik</t>
  </si>
  <si>
    <t>PROGRAM</t>
  </si>
  <si>
    <t>1001</t>
  </si>
  <si>
    <t>Funkcijska k.</t>
  </si>
  <si>
    <t>51</t>
  </si>
  <si>
    <t>1002</t>
  </si>
  <si>
    <t>1003</t>
  </si>
  <si>
    <t>00201</t>
  </si>
  <si>
    <t>1004</t>
  </si>
  <si>
    <t>00301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</si>
  <si>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</si>
  <si>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</si>
  <si>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</si>
  <si>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</si>
  <si>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</si>
  <si>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</si>
  <si>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</si>
  <si>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</si>
  <si>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</si>
  <si>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</si>
  <si>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57</t>
  </si>
  <si>
    <t>51,56</t>
  </si>
  <si>
    <t>51,55</t>
  </si>
  <si>
    <t>47,51</t>
  </si>
  <si>
    <t>K100019</t>
  </si>
  <si>
    <t>DRUŠTVENI DOM</t>
  </si>
  <si>
    <t>1017</t>
  </si>
  <si>
    <t>LJEKARNA</t>
  </si>
  <si>
    <t>00401</t>
  </si>
  <si>
    <t>1015</t>
  </si>
  <si>
    <t>1016</t>
  </si>
  <si>
    <t>PROJEKCIJA 2025. (u eurima)</t>
  </si>
  <si>
    <t>7</t>
  </si>
  <si>
    <t>72</t>
  </si>
  <si>
    <t>8</t>
  </si>
  <si>
    <t>PRIMICI OD FINANCIJSKE IMOVINE I ZADUŽIVANJA</t>
  </si>
  <si>
    <t>84</t>
  </si>
  <si>
    <t>Primici od zaduživanja</t>
  </si>
  <si>
    <t>ZA 2024. GODINU</t>
  </si>
  <si>
    <t>S PROJEKCIJAMA ZA 2025. I 2026. GODINU</t>
  </si>
  <si>
    <t>PRORAČUN OPĆINE CETINGRAD ZA 2024. GODINU</t>
  </si>
  <si>
    <t>s projekcijama za 2025. i 2026. godinu</t>
  </si>
  <si>
    <t>Proračun Općine Cetingrad za 2024. godinu i projekcija za 2025. i 2026. godinu sastoji se od:</t>
  </si>
  <si>
    <t>IZVRŠENJE 01.01.2022. - 31.12.2022.</t>
  </si>
  <si>
    <t xml:space="preserve">TRENUTNI PLAN ZA 2023. </t>
  </si>
  <si>
    <t>PLAN ZA 2024.</t>
  </si>
  <si>
    <t>PROJEKCIJA 2026.</t>
  </si>
  <si>
    <t xml:space="preserve">Prihodi i rashodi te primici i izdaci po ekonomskoj klasifikaciji utvrđuju se u Računu prihoda i rashoda i Računu financiranja u Proračunu za 2024. i projekcijama za 2025. </t>
  </si>
  <si>
    <t>i 2026. godinu, kako slijedi:</t>
  </si>
  <si>
    <t>PROJEKCIJA ZA 2026.</t>
  </si>
  <si>
    <t>IZVOR 4.11.</t>
  </si>
  <si>
    <t>DODJELA GROBNOG MJESTA</t>
  </si>
  <si>
    <t>IZVOR 4.12.</t>
  </si>
  <si>
    <t>GODIŠNJA GROBNA NAKNADA</t>
  </si>
  <si>
    <t>IZVOR 5.9.</t>
  </si>
  <si>
    <t>KAPITALNE POMOĆI OD ŽUPANIJSKIH PRORAČUNA</t>
  </si>
  <si>
    <t>0423</t>
  </si>
  <si>
    <t>RIBOLOVSTVO I LOV</t>
  </si>
  <si>
    <t xml:space="preserve">Rashodi poslovanja, rashodi za nabavu nefinancijske imovine i izdaci za financijsku imovinu i otplatu zajmova za 2024. godinu, </t>
  </si>
  <si>
    <t>43</t>
  </si>
  <si>
    <t>1,3,43,52</t>
  </si>
  <si>
    <t>51,54</t>
  </si>
  <si>
    <t>3,51</t>
  </si>
  <si>
    <t>51,7</t>
  </si>
  <si>
    <t>3,47</t>
  </si>
  <si>
    <t>43,57</t>
  </si>
  <si>
    <t>NOGOSTUP</t>
  </si>
  <si>
    <t>49</t>
  </si>
  <si>
    <t>43,49,57</t>
  </si>
  <si>
    <t>K100005</t>
  </si>
  <si>
    <t>POUČNO - PJEŠAČKA STAZA</t>
  </si>
  <si>
    <t>1,57</t>
  </si>
  <si>
    <t>410,45</t>
  </si>
  <si>
    <t>412,51</t>
  </si>
  <si>
    <t>411,49,51</t>
  </si>
  <si>
    <t>1,3</t>
  </si>
  <si>
    <t>PROSTORNI PLANOVI</t>
  </si>
  <si>
    <t>1,51,56</t>
  </si>
  <si>
    <t>K100018</t>
  </si>
  <si>
    <t>FITNESS STREET WORKOUT</t>
  </si>
  <si>
    <t>51,57</t>
  </si>
  <si>
    <t>1018</t>
  </si>
  <si>
    <t>PROGRAM ZAŠTITE DIVLJAČI</t>
  </si>
  <si>
    <t>A100027</t>
  </si>
  <si>
    <t>42,45,48,51</t>
  </si>
  <si>
    <t xml:space="preserve">Proračun Općine Cetingrad za 2024. godinu s projekcijama za 2025. i 2026. godinu stupa na snagu osmi dan od dana objave u </t>
  </si>
  <si>
    <t>"Glasniku Karlovačke županije, a primjenjuje se od 01. siječnja 2024. godine.</t>
  </si>
  <si>
    <t>71</t>
  </si>
  <si>
    <t>Prihodi od prodaje neprouivedene dugotrajne imovine</t>
  </si>
  <si>
    <t>36a/21) Općinsko vijeće Općine Cetingrad na 21. sjednici Općinskog vijeća održanoj 15. prosinca 2023. godine usvaja</t>
  </si>
  <si>
    <t>PLAN 2024.                            (u eurima)</t>
  </si>
  <si>
    <t>PROJEKCIJA 2026. (u eurima)</t>
  </si>
  <si>
    <t>Cetingrad, 15. prosinac 2023. godine</t>
  </si>
  <si>
    <t xml:space="preserve">KLASA: 400-01/23-01/03 </t>
  </si>
  <si>
    <t xml:space="preserve">URBROJ: 2133-7-03/1-23-1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</si>
</sst>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n&quot;;\-#,##0.00\ &quot;kn&quot;"/>
    <numFmt numFmtId="164" formatCode="#,##0.00\ &quot;kn&quot;;[Red]#,##0.00\ &quot;kn&quot;"/>
    <numFmt numFmtId="165" formatCode="0.0;[Red]0.0"/>
    <numFmt numFmtId="166" formatCode="#,##0.00\ \€"/>
    <numFmt numFmtId="167" formatCode="#,##0.00\ [$€-1]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20"/>
      <color rgb="FFFFFF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6CA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4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2" fillId="6" borderId="0" xfId="0" applyFont="1" applyFill="1"/>
    <xf numFmtId="0" fontId="4" fillId="0" borderId="0" xfId="0" applyFont="1"/>
    <xf numFmtId="0" fontId="6" fillId="8" borderId="0" xfId="0" applyFont="1" applyFill="1" applyAlignment="1">
      <alignment vertical="center"/>
    </xf>
    <xf numFmtId="0" fontId="9" fillId="0" borderId="0" xfId="0" applyFont="1"/>
    <xf numFmtId="0" fontId="11" fillId="0" borderId="0" xfId="0" applyFont="1"/>
    <xf numFmtId="7" fontId="4" fillId="0" borderId="0" xfId="0" applyNumberFormat="1" applyFont="1"/>
    <xf numFmtId="164" fontId="4" fillId="0" borderId="0" xfId="0" applyNumberFormat="1" applyFont="1"/>
    <xf numFmtId="0" fontId="12" fillId="0" borderId="0" xfId="0" applyFont="1"/>
    <xf numFmtId="0" fontId="4" fillId="7" borderId="0" xfId="0" applyFont="1" applyFill="1"/>
    <xf numFmtId="165" fontId="4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5" fillId="0" borderId="0" xfId="0" applyFont="1"/>
    <xf numFmtId="0" fontId="5" fillId="7" borderId="0" xfId="0" applyFont="1" applyFill="1" applyAlignment="1">
      <alignment horizontal="center" vertical="center" wrapText="1"/>
    </xf>
    <xf numFmtId="4" fontId="4" fillId="7" borderId="0" xfId="0" applyNumberFormat="1" applyFont="1" applyFill="1"/>
    <xf numFmtId="1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/>
    <xf numFmtId="49" fontId="2" fillId="8" borderId="0" xfId="0" applyNumberFormat="1" applyFont="1" applyFill="1" applyAlignment="1">
      <alignment vertical="center"/>
    </xf>
    <xf numFmtId="49" fontId="2" fillId="8" borderId="0" xfId="0" applyNumberFormat="1" applyFont="1" applyFill="1" applyAlignment="1">
      <alignment horizontal="center" vertical="center" wrapText="1"/>
    </xf>
    <xf numFmtId="166" fontId="2" fillId="8" borderId="0" xfId="0" applyNumberFormat="1" applyFont="1" applyFill="1" applyAlignment="1">
      <alignment horizontal="center" vertical="center" wrapText="1"/>
    </xf>
    <xf numFmtId="49" fontId="2" fillId="5" borderId="0" xfId="0" applyNumberFormat="1" applyFont="1" applyFill="1"/>
    <xf numFmtId="49" fontId="2" fillId="5" borderId="0" xfId="0" applyNumberFormat="1" applyFont="1" applyFill="1" applyAlignment="1">
      <alignment wrapText="1"/>
    </xf>
    <xf numFmtId="166" fontId="2" fillId="5" borderId="0" xfId="0" applyNumberFormat="1" applyFont="1" applyFill="1"/>
    <xf numFmtId="49" fontId="2" fillId="4" borderId="0" xfId="0" applyNumberFormat="1" applyFont="1" applyFill="1"/>
    <xf numFmtId="49" fontId="2" fillId="4" borderId="0" xfId="0" applyNumberFormat="1" applyFont="1" applyFill="1" applyAlignment="1">
      <alignment wrapText="1"/>
    </xf>
    <xf numFmtId="166" fontId="2" fillId="4" borderId="0" xfId="0" applyNumberFormat="1" applyFont="1" applyFill="1"/>
    <xf numFmtId="49" fontId="3" fillId="0" borderId="0" xfId="0" applyNumberFormat="1" applyFont="1"/>
    <xf numFmtId="166" fontId="3" fillId="0" borderId="0" xfId="0" applyNumberFormat="1" applyFont="1"/>
    <xf numFmtId="49" fontId="3" fillId="0" borderId="0" xfId="0" applyNumberFormat="1" applyFont="1" applyAlignment="1">
      <alignment wrapText="1"/>
    </xf>
    <xf numFmtId="0" fontId="4" fillId="5" borderId="0" xfId="0" applyFont="1" applyFill="1"/>
    <xf numFmtId="49" fontId="2" fillId="8" borderId="0" xfId="0" applyNumberFormat="1" applyFont="1" applyFill="1" applyAlignment="1">
      <alignment vertical="center" wrapText="1"/>
    </xf>
    <xf numFmtId="0" fontId="5" fillId="8" borderId="0" xfId="0" applyFont="1" applyFill="1" applyAlignment="1">
      <alignment horizontal="center" vertical="center" wrapText="1"/>
    </xf>
    <xf numFmtId="49" fontId="0" fillId="0" borderId="0" xfId="0" applyNumberFormat="1"/>
    <xf numFmtId="166" fontId="0" fillId="0" borderId="0" xfId="0" applyNumberFormat="1"/>
    <xf numFmtId="49" fontId="0" fillId="0" borderId="0" xfId="0" applyNumberFormat="1" applyAlignment="1">
      <alignment wrapText="1"/>
    </xf>
    <xf numFmtId="49" fontId="2" fillId="8" borderId="0" xfId="0" applyNumberFormat="1" applyFont="1" applyFill="1"/>
    <xf numFmtId="49" fontId="2" fillId="8" borderId="0" xfId="0" applyNumberFormat="1" applyFont="1" applyFill="1" applyAlignment="1">
      <alignment wrapText="1"/>
    </xf>
    <xf numFmtId="166" fontId="2" fillId="8" borderId="0" xfId="0" applyNumberFormat="1" applyFont="1" applyFill="1"/>
    <xf numFmtId="166" fontId="2" fillId="8" borderId="0" xfId="0" applyNumberFormat="1" applyFont="1" applyFill="1" applyAlignment="1">
      <alignment horizontal="center" vertical="center"/>
    </xf>
    <xf numFmtId="49" fontId="0" fillId="5" borderId="0" xfId="0" applyNumberFormat="1" applyFill="1"/>
    <xf numFmtId="49" fontId="0" fillId="5" borderId="0" xfId="0" applyNumberFormat="1" applyFill="1" applyAlignment="1">
      <alignment wrapText="1"/>
    </xf>
    <xf numFmtId="166" fontId="0" fillId="5" borderId="0" xfId="0" applyNumberFormat="1" applyFill="1"/>
    <xf numFmtId="49" fontId="16" fillId="8" borderId="0" xfId="0" applyNumberFormat="1" applyFont="1" applyFill="1" applyAlignment="1">
      <alignment vertical="center"/>
    </xf>
    <xf numFmtId="49" fontId="0" fillId="5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0" fontId="16" fillId="8" borderId="0" xfId="0" applyFont="1" applyFill="1" applyAlignment="1">
      <alignment vertical="center"/>
    </xf>
    <xf numFmtId="4" fontId="8" fillId="8" borderId="0" xfId="0" applyNumberFormat="1" applyFont="1" applyFill="1" applyAlignment="1">
      <alignment horizontal="center" vertical="center" wrapText="1"/>
    </xf>
    <xf numFmtId="49" fontId="1" fillId="9" borderId="0" xfId="0" applyNumberFormat="1" applyFont="1" applyFill="1"/>
    <xf numFmtId="0" fontId="1" fillId="9" borderId="0" xfId="0" applyFont="1" applyFill="1"/>
    <xf numFmtId="4" fontId="1" fillId="9" borderId="0" xfId="0" applyNumberFormat="1" applyFont="1" applyFill="1"/>
    <xf numFmtId="49" fontId="1" fillId="2" borderId="0" xfId="0" applyNumberFormat="1" applyFont="1" applyFill="1"/>
    <xf numFmtId="4" fontId="1" fillId="2" borderId="0" xfId="0" applyNumberFormat="1" applyFont="1" applyFill="1"/>
    <xf numFmtId="49" fontId="2" fillId="10" borderId="0" xfId="0" applyNumberFormat="1" applyFont="1" applyFill="1"/>
    <xf numFmtId="0" fontId="2" fillId="10" borderId="0" xfId="0" applyFont="1" applyFill="1"/>
    <xf numFmtId="4" fontId="2" fillId="10" borderId="0" xfId="0" applyNumberFormat="1" applyFont="1" applyFill="1"/>
    <xf numFmtId="49" fontId="1" fillId="3" borderId="0" xfId="0" applyNumberFormat="1" applyFont="1" applyFill="1"/>
    <xf numFmtId="4" fontId="1" fillId="3" borderId="0" xfId="0" applyNumberFormat="1" applyFont="1" applyFill="1"/>
    <xf numFmtId="0" fontId="2" fillId="4" borderId="0" xfId="0" applyFont="1" applyFill="1"/>
    <xf numFmtId="4" fontId="2" fillId="4" borderId="0" xfId="0" applyNumberFormat="1" applyFont="1" applyFill="1"/>
    <xf numFmtId="0" fontId="2" fillId="5" borderId="0" xfId="0" applyFont="1" applyFill="1"/>
    <xf numFmtId="4" fontId="2" fillId="5" borderId="0" xfId="0" applyNumberFormat="1" applyFont="1" applyFill="1"/>
    <xf numFmtId="49" fontId="2" fillId="6" borderId="0" xfId="0" applyNumberFormat="1" applyFont="1" applyFill="1"/>
    <xf numFmtId="4" fontId="2" fillId="6" borderId="0" xfId="0" applyNumberFormat="1" applyFont="1" applyFill="1"/>
    <xf numFmtId="49" fontId="3" fillId="6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49" fontId="10" fillId="8" borderId="0" xfId="0" applyNumberFormat="1" applyFont="1" applyFill="1" applyAlignment="1">
      <alignment vertical="center"/>
    </xf>
    <xf numFmtId="167" fontId="3" fillId="0" borderId="0" xfId="0" applyNumberFormat="1" applyFont="1" applyAlignment="1">
      <alignment wrapText="1"/>
    </xf>
    <xf numFmtId="167" fontId="2" fillId="4" borderId="0" xfId="0" applyNumberFormat="1" applyFont="1" applyFill="1" applyAlignment="1">
      <alignment wrapText="1"/>
    </xf>
    <xf numFmtId="167" fontId="2" fillId="5" borderId="0" xfId="0" applyNumberFormat="1" applyFont="1" applyFill="1" applyAlignment="1">
      <alignment horizontal="center" wrapText="1"/>
    </xf>
    <xf numFmtId="167" fontId="2" fillId="5" borderId="0" xfId="0" applyNumberFormat="1" applyFont="1" applyFill="1" applyAlignment="1">
      <alignment wrapText="1"/>
    </xf>
    <xf numFmtId="167" fontId="4" fillId="0" borderId="0" xfId="0" applyNumberFormat="1" applyFont="1"/>
    <xf numFmtId="167" fontId="12" fillId="0" borderId="0" xfId="0" applyNumberFormat="1" applyFont="1"/>
    <xf numFmtId="167" fontId="5" fillId="4" borderId="0" xfId="0" applyNumberFormat="1" applyFont="1" applyFill="1"/>
    <xf numFmtId="167" fontId="4" fillId="5" borderId="0" xfId="0" applyNumberFormat="1" applyFont="1" applyFill="1"/>
    <xf numFmtId="167" fontId="4" fillId="7" borderId="0" xfId="0" applyNumberFormat="1" applyFont="1" applyFill="1"/>
    <xf numFmtId="167" fontId="7" fillId="4" borderId="0" xfId="0" applyNumberFormat="1" applyFont="1" applyFill="1"/>
    <xf numFmtId="0" fontId="7" fillId="0" borderId="0" xfId="0" applyFont="1"/>
    <xf numFmtId="167" fontId="2" fillId="4" borderId="0" xfId="0" applyNumberFormat="1" applyFont="1" applyFill="1" applyAlignment="1">
      <alignment horizontal="right" wrapText="1"/>
    </xf>
    <xf numFmtId="167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indent="70"/>
    </xf>
    <xf numFmtId="0" fontId="4" fillId="0" borderId="0" xfId="0" applyFont="1" applyAlignment="1">
      <alignment horizontal="left" indent="66"/>
    </xf>
    <xf numFmtId="0" fontId="4" fillId="0" borderId="0" xfId="0" applyFont="1" applyAlignment="1">
      <alignment horizontal="left" indent="75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indent="6"/>
    </xf>
    <xf numFmtId="0" fontId="4" fillId="0" borderId="0" xfId="0" applyFont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FFFF"/>
      <color rgb="FFC0C0C0"/>
      <color rgb="FF0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3</xdr:col>
      <xdr:colOff>447675</xdr:colOff>
      <xdr:row>7</xdr:row>
      <xdr:rowOff>9525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21336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N31"/>
  <sheetViews>
    <sheetView zoomScaleNormal="100" workbookViewId="0">
      <selection activeCell="J31" sqref="J31:N31"/>
    </sheetView>
  </sheetViews>
  <sheetFormatPr defaultRowHeight="15" x14ac:dyDescent="0.25"/>
  <sheetData>
    <row r="14" spans="1:14" ht="26.25" x14ac:dyDescent="0.4">
      <c r="A14" s="93" t="s">
        <v>135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26.25" x14ac:dyDescent="0.4">
      <c r="A15" s="93" t="s">
        <v>315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4" ht="23.25" x14ac:dyDescent="0.35">
      <c r="A16" s="94" t="s">
        <v>316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31" spans="10:14" x14ac:dyDescent="0.25">
      <c r="J31" s="95" t="s">
        <v>369</v>
      </c>
      <c r="K31" s="95"/>
      <c r="L31" s="95"/>
      <c r="M31" s="95"/>
      <c r="N31" s="95"/>
    </row>
  </sheetData>
  <mergeCells count="4">
    <mergeCell ref="A14:N14"/>
    <mergeCell ref="A15:N15"/>
    <mergeCell ref="A16:N16"/>
    <mergeCell ref="J31:N3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7"/>
  <sheetViews>
    <sheetView zoomScale="110" zoomScaleNormal="110" workbookViewId="0">
      <selection activeCell="A2" sqref="A2:H2"/>
    </sheetView>
  </sheetViews>
  <sheetFormatPr defaultRowHeight="15.75" x14ac:dyDescent="0.25"/>
  <cols>
    <col min="1" max="1" width="8.140625" style="5" customWidth="1"/>
    <col min="2" max="2" width="65.5703125" style="5" customWidth="1"/>
    <col min="3" max="3" width="20.5703125" style="5" customWidth="1"/>
    <col min="4" max="4" width="22.7109375" style="5" customWidth="1"/>
    <col min="5" max="5" width="19.85546875" style="5" bestFit="1" customWidth="1"/>
    <col min="6" max="6" width="19.85546875" style="5" customWidth="1"/>
    <col min="7" max="7" width="19.85546875" style="5" bestFit="1" customWidth="1"/>
    <col min="8" max="8" width="19.85546875" style="5" customWidth="1"/>
    <col min="9" max="9" width="9.140625" style="5"/>
    <col min="10" max="10" width="17.7109375" style="5" bestFit="1" customWidth="1"/>
    <col min="11" max="11" width="9.140625" style="5"/>
    <col min="12" max="12" width="14.7109375" style="5" bestFit="1" customWidth="1"/>
    <col min="13" max="16384" width="9.140625" style="5"/>
  </cols>
  <sheetData>
    <row r="1" spans="1:10" x14ac:dyDescent="0.25">
      <c r="A1" s="96" t="s">
        <v>245</v>
      </c>
      <c r="B1" s="96"/>
      <c r="C1" s="96"/>
      <c r="D1" s="96"/>
      <c r="E1" s="96"/>
      <c r="F1" s="96"/>
      <c r="G1" s="96"/>
      <c r="H1" s="96"/>
    </row>
    <row r="2" spans="1:10" x14ac:dyDescent="0.25">
      <c r="A2" s="97" t="s">
        <v>366</v>
      </c>
      <c r="B2" s="97"/>
      <c r="C2" s="97"/>
      <c r="D2" s="97"/>
      <c r="E2" s="97"/>
      <c r="F2" s="97"/>
      <c r="G2" s="97"/>
      <c r="H2" s="97"/>
    </row>
    <row r="4" spans="1:10" s="8" customFormat="1" ht="19.5" x14ac:dyDescent="0.3">
      <c r="A4" s="98" t="s">
        <v>317</v>
      </c>
      <c r="B4" s="98"/>
      <c r="C4" s="98"/>
      <c r="D4" s="98"/>
      <c r="E4" s="98"/>
      <c r="F4" s="98"/>
      <c r="G4" s="98"/>
      <c r="H4" s="98"/>
    </row>
    <row r="5" spans="1:10" s="12" customFormat="1" x14ac:dyDescent="0.25">
      <c r="A5" s="99" t="s">
        <v>318</v>
      </c>
      <c r="B5" s="99"/>
      <c r="C5" s="99"/>
      <c r="D5" s="99"/>
      <c r="E5" s="99"/>
      <c r="F5" s="99"/>
      <c r="G5" s="99"/>
      <c r="H5" s="99"/>
    </row>
    <row r="7" spans="1:10" x14ac:dyDescent="0.25">
      <c r="B7" s="16" t="s">
        <v>218</v>
      </c>
    </row>
    <row r="8" spans="1:10" x14ac:dyDescent="0.25">
      <c r="A8" s="99" t="s">
        <v>219</v>
      </c>
      <c r="B8" s="99"/>
      <c r="C8" s="99"/>
      <c r="D8" s="99"/>
      <c r="E8" s="99"/>
      <c r="F8" s="99"/>
      <c r="G8" s="99"/>
      <c r="H8" s="99"/>
    </row>
    <row r="9" spans="1:10" x14ac:dyDescent="0.25">
      <c r="A9" s="99"/>
      <c r="B9" s="99"/>
      <c r="C9" s="99"/>
      <c r="D9" s="99"/>
      <c r="E9" s="99"/>
      <c r="F9" s="99"/>
      <c r="G9" s="99"/>
      <c r="H9" s="99"/>
      <c r="J9" s="10"/>
    </row>
    <row r="10" spans="1:10" x14ac:dyDescent="0.25">
      <c r="A10" s="96" t="s">
        <v>319</v>
      </c>
      <c r="B10" s="96"/>
      <c r="C10" s="96"/>
      <c r="D10" s="96"/>
      <c r="E10" s="96"/>
      <c r="F10" s="96"/>
      <c r="G10" s="96"/>
      <c r="H10" s="96"/>
      <c r="J10" s="10"/>
    </row>
    <row r="12" spans="1:10" ht="47.25" x14ac:dyDescent="0.25">
      <c r="A12" s="17" t="s">
        <v>101</v>
      </c>
      <c r="B12" s="17" t="s">
        <v>102</v>
      </c>
      <c r="C12" s="17" t="s">
        <v>320</v>
      </c>
      <c r="D12" s="17" t="s">
        <v>321</v>
      </c>
      <c r="E12" s="17" t="s">
        <v>322</v>
      </c>
      <c r="F12" s="17" t="s">
        <v>246</v>
      </c>
      <c r="G12" s="17" t="s">
        <v>323</v>
      </c>
      <c r="I12" s="13"/>
    </row>
    <row r="13" spans="1:10" x14ac:dyDescent="0.25">
      <c r="A13" s="17"/>
      <c r="B13" s="17"/>
      <c r="C13" s="17"/>
      <c r="D13" s="17"/>
      <c r="E13" s="17"/>
      <c r="F13" s="17"/>
      <c r="G13" s="17"/>
      <c r="H13" s="17"/>
      <c r="J13" s="20"/>
    </row>
    <row r="14" spans="1:10" x14ac:dyDescent="0.25">
      <c r="A14" s="5" t="s">
        <v>220</v>
      </c>
      <c r="J14" s="10"/>
    </row>
    <row r="15" spans="1:10" x14ac:dyDescent="0.25">
      <c r="A15" s="12">
        <v>6</v>
      </c>
      <c r="B15" s="12" t="s">
        <v>221</v>
      </c>
      <c r="C15" s="85">
        <f>7325646.01/7.5345</f>
        <v>972280.31189859973</v>
      </c>
      <c r="D15" s="85">
        <v>1629757</v>
      </c>
      <c r="E15" s="85">
        <v>1009807</v>
      </c>
      <c r="F15" s="85">
        <v>1154000</v>
      </c>
      <c r="G15" s="85">
        <v>957000</v>
      </c>
      <c r="H15" s="18"/>
      <c r="J15" s="20"/>
    </row>
    <row r="16" spans="1:10" x14ac:dyDescent="0.25">
      <c r="A16" s="12">
        <v>7</v>
      </c>
      <c r="B16" s="12" t="s">
        <v>222</v>
      </c>
      <c r="C16" s="85">
        <v>0</v>
      </c>
      <c r="D16" s="85">
        <v>1200</v>
      </c>
      <c r="E16" s="85">
        <v>88500</v>
      </c>
      <c r="F16" s="85">
        <v>155000</v>
      </c>
      <c r="G16" s="85">
        <v>150000</v>
      </c>
      <c r="H16" s="18"/>
      <c r="J16" s="9"/>
    </row>
    <row r="17" spans="1:12" x14ac:dyDescent="0.25">
      <c r="A17" s="19">
        <v>3</v>
      </c>
      <c r="B17" s="5" t="s">
        <v>112</v>
      </c>
      <c r="C17" s="81">
        <f>6021902.27/7.5345</f>
        <v>799243.78127281158</v>
      </c>
      <c r="D17" s="81">
        <v>782456</v>
      </c>
      <c r="E17" s="81">
        <v>757506</v>
      </c>
      <c r="F17" s="81">
        <v>717260</v>
      </c>
      <c r="G17" s="81">
        <v>706260</v>
      </c>
      <c r="H17" s="20"/>
      <c r="J17" s="20"/>
    </row>
    <row r="18" spans="1:12" x14ac:dyDescent="0.25">
      <c r="A18" s="19">
        <v>4</v>
      </c>
      <c r="B18" s="5" t="s">
        <v>113</v>
      </c>
      <c r="C18" s="81">
        <f>4497981.06/7.5345</f>
        <v>596984.6784789965</v>
      </c>
      <c r="D18" s="81">
        <v>485678</v>
      </c>
      <c r="E18" s="81">
        <v>370801</v>
      </c>
      <c r="F18" s="81">
        <v>591740</v>
      </c>
      <c r="G18" s="81">
        <v>400740</v>
      </c>
      <c r="H18" s="20"/>
      <c r="J18" s="20"/>
    </row>
    <row r="19" spans="1:12" x14ac:dyDescent="0.25">
      <c r="C19" s="81"/>
      <c r="D19" s="81"/>
      <c r="E19" s="81"/>
      <c r="F19" s="81"/>
      <c r="G19" s="81"/>
      <c r="H19" s="81"/>
      <c r="J19" s="20"/>
    </row>
    <row r="20" spans="1:12" x14ac:dyDescent="0.25">
      <c r="A20" s="5" t="s">
        <v>114</v>
      </c>
      <c r="C20" s="81"/>
      <c r="D20" s="81"/>
      <c r="E20" s="81"/>
      <c r="F20" s="81"/>
      <c r="G20" s="81"/>
      <c r="J20" s="20"/>
    </row>
    <row r="21" spans="1:12" x14ac:dyDescent="0.25">
      <c r="A21" s="5">
        <v>8</v>
      </c>
      <c r="B21" s="5" t="s">
        <v>223</v>
      </c>
      <c r="C21" s="81">
        <f>1720000/7.5345</f>
        <v>228283.23047315679</v>
      </c>
      <c r="D21" s="81">
        <v>0</v>
      </c>
      <c r="E21" s="81">
        <v>0</v>
      </c>
      <c r="F21" s="81">
        <v>0</v>
      </c>
      <c r="G21" s="81">
        <v>0</v>
      </c>
      <c r="H21" s="20"/>
    </row>
    <row r="22" spans="1:12" x14ac:dyDescent="0.25">
      <c r="A22" s="19">
        <v>5</v>
      </c>
      <c r="B22" s="21" t="s">
        <v>58</v>
      </c>
      <c r="C22" s="81">
        <v>0</v>
      </c>
      <c r="D22" s="81">
        <v>228283</v>
      </c>
      <c r="E22" s="81">
        <v>0</v>
      </c>
      <c r="F22" s="81">
        <v>0</v>
      </c>
      <c r="G22" s="81">
        <v>0</v>
      </c>
      <c r="H22" s="20"/>
      <c r="J22" s="10"/>
    </row>
    <row r="23" spans="1:12" x14ac:dyDescent="0.25">
      <c r="C23" s="81"/>
      <c r="D23" s="81"/>
      <c r="E23" s="81"/>
      <c r="F23" s="81"/>
      <c r="G23" s="81"/>
    </row>
    <row r="24" spans="1:12" x14ac:dyDescent="0.25">
      <c r="A24" s="5" t="s">
        <v>116</v>
      </c>
      <c r="C24" s="81"/>
      <c r="D24" s="81"/>
      <c r="E24" s="81"/>
      <c r="F24" s="81"/>
      <c r="G24" s="81"/>
      <c r="L24" s="9"/>
    </row>
    <row r="25" spans="1:12" x14ac:dyDescent="0.25">
      <c r="A25" s="5">
        <v>9</v>
      </c>
      <c r="B25" s="5" t="s">
        <v>224</v>
      </c>
      <c r="C25" s="81">
        <f>460530.49/7.5345</f>
        <v>61122.899993363855</v>
      </c>
      <c r="D25" s="81">
        <v>-134540</v>
      </c>
      <c r="E25" s="81">
        <v>30000</v>
      </c>
      <c r="F25" s="81">
        <v>0</v>
      </c>
      <c r="G25" s="81">
        <v>0</v>
      </c>
      <c r="H25" s="20"/>
    </row>
    <row r="26" spans="1:12" x14ac:dyDescent="0.25">
      <c r="C26" s="20"/>
      <c r="D26" s="20"/>
      <c r="E26" s="20"/>
      <c r="F26" s="20"/>
      <c r="G26" s="20"/>
      <c r="H26" s="20"/>
    </row>
    <row r="27" spans="1:12" x14ac:dyDescent="0.25">
      <c r="A27" s="99" t="s">
        <v>225</v>
      </c>
      <c r="B27" s="99"/>
      <c r="C27" s="99"/>
      <c r="D27" s="99"/>
      <c r="E27" s="99"/>
      <c r="F27" s="99"/>
      <c r="G27" s="99"/>
      <c r="H27" s="99"/>
    </row>
    <row r="28" spans="1:12" x14ac:dyDescent="0.25">
      <c r="A28" s="22"/>
      <c r="B28" s="22"/>
      <c r="C28" s="22"/>
      <c r="D28" s="22"/>
      <c r="E28" s="22"/>
      <c r="F28" s="22"/>
      <c r="G28" s="22"/>
      <c r="H28" s="22"/>
    </row>
    <row r="29" spans="1:12" x14ac:dyDescent="0.25">
      <c r="A29" s="96" t="s">
        <v>324</v>
      </c>
      <c r="B29" s="96"/>
      <c r="C29" s="96"/>
      <c r="D29" s="96"/>
      <c r="E29" s="96"/>
      <c r="F29" s="96"/>
      <c r="G29" s="96"/>
      <c r="H29" s="96"/>
      <c r="J29" s="9"/>
    </row>
    <row r="30" spans="1:12" x14ac:dyDescent="0.25">
      <c r="A30" s="97" t="s">
        <v>325</v>
      </c>
      <c r="B30" s="97"/>
    </row>
    <row r="32" spans="1:12" x14ac:dyDescent="0.25">
      <c r="A32" s="16" t="s">
        <v>226</v>
      </c>
    </row>
    <row r="33" spans="1:10" ht="47.25" x14ac:dyDescent="0.25">
      <c r="A33" s="27" t="s">
        <v>247</v>
      </c>
      <c r="B33" s="40" t="s">
        <v>102</v>
      </c>
      <c r="C33" s="28" t="s">
        <v>320</v>
      </c>
      <c r="D33" s="41" t="s">
        <v>321</v>
      </c>
      <c r="E33" s="29" t="s">
        <v>322</v>
      </c>
      <c r="F33" s="29" t="s">
        <v>246</v>
      </c>
      <c r="G33" s="29" t="s">
        <v>323</v>
      </c>
    </row>
    <row r="34" spans="1:10" x14ac:dyDescent="0.25">
      <c r="A34" s="30" t="s">
        <v>220</v>
      </c>
      <c r="B34" s="31"/>
      <c r="C34" s="31"/>
      <c r="D34" s="39"/>
      <c r="E34" s="32"/>
      <c r="F34" s="32"/>
      <c r="G34" s="32"/>
      <c r="J34" s="10"/>
    </row>
    <row r="35" spans="1:10" ht="15.75" customHeight="1" x14ac:dyDescent="0.25">
      <c r="A35" s="33" t="s">
        <v>105</v>
      </c>
      <c r="B35" s="34" t="s">
        <v>221</v>
      </c>
      <c r="C35" s="78">
        <f>7325646.01/7.5345</f>
        <v>972280.31189859973</v>
      </c>
      <c r="D35" s="83">
        <v>1629757</v>
      </c>
      <c r="E35" s="35">
        <v>1009807</v>
      </c>
      <c r="F35" s="35">
        <v>1154000</v>
      </c>
      <c r="G35" s="35">
        <v>957000</v>
      </c>
      <c r="J35" s="9"/>
    </row>
    <row r="36" spans="1:10" ht="15.75" customHeight="1" x14ac:dyDescent="0.25">
      <c r="A36" s="36" t="s">
        <v>251</v>
      </c>
      <c r="B36" s="38" t="s">
        <v>106</v>
      </c>
      <c r="C36" s="5">
        <f>1110102.43/7.5345</f>
        <v>147335.91213750083</v>
      </c>
      <c r="D36" s="81">
        <v>174908</v>
      </c>
      <c r="E36" s="37">
        <v>175000</v>
      </c>
      <c r="F36" s="37">
        <v>175000</v>
      </c>
      <c r="G36" s="37">
        <v>180000</v>
      </c>
      <c r="J36" s="10"/>
    </row>
    <row r="37" spans="1:10" ht="27.75" customHeight="1" x14ac:dyDescent="0.25">
      <c r="A37" s="36" t="s">
        <v>252</v>
      </c>
      <c r="B37" s="38" t="s">
        <v>248</v>
      </c>
      <c r="C37" s="77">
        <f>4454328.87/7.5345</f>
        <v>591191.03722874774</v>
      </c>
      <c r="D37" s="81">
        <v>1263525</v>
      </c>
      <c r="E37" s="37">
        <v>636754</v>
      </c>
      <c r="F37" s="37">
        <v>776000</v>
      </c>
      <c r="G37" s="37">
        <v>604000</v>
      </c>
      <c r="J37" s="10"/>
    </row>
    <row r="38" spans="1:10" x14ac:dyDescent="0.25">
      <c r="A38" s="36" t="s">
        <v>253</v>
      </c>
      <c r="B38" s="38" t="s">
        <v>107</v>
      </c>
      <c r="C38" s="77">
        <f>570527.03/7.5345</f>
        <v>75721.949698055614</v>
      </c>
      <c r="D38" s="81">
        <v>31936</v>
      </c>
      <c r="E38" s="37">
        <v>32653</v>
      </c>
      <c r="F38" s="37">
        <v>33000</v>
      </c>
      <c r="G38" s="37">
        <v>33000</v>
      </c>
      <c r="J38" s="9"/>
    </row>
    <row r="39" spans="1:10" s="11" customFormat="1" ht="33" customHeight="1" x14ac:dyDescent="0.25">
      <c r="A39" s="36" t="s">
        <v>254</v>
      </c>
      <c r="B39" s="38" t="s">
        <v>108</v>
      </c>
      <c r="C39" s="77">
        <f>1190687.68/7.5345</f>
        <v>158031.41283429557</v>
      </c>
      <c r="D39" s="82">
        <v>159388</v>
      </c>
      <c r="E39" s="37">
        <v>165400</v>
      </c>
      <c r="F39" s="37">
        <v>170000</v>
      </c>
      <c r="G39" s="37">
        <v>140000</v>
      </c>
      <c r="H39" s="5"/>
    </row>
    <row r="40" spans="1:10" s="87" customFormat="1" x14ac:dyDescent="0.25">
      <c r="A40" s="33" t="s">
        <v>309</v>
      </c>
      <c r="B40" s="34" t="s">
        <v>110</v>
      </c>
      <c r="C40" s="78">
        <v>0</v>
      </c>
      <c r="D40" s="86">
        <v>1200</v>
      </c>
      <c r="E40" s="35">
        <v>88500</v>
      </c>
      <c r="F40" s="35">
        <v>155000</v>
      </c>
      <c r="G40" s="35">
        <v>150000</v>
      </c>
      <c r="H40" s="16"/>
    </row>
    <row r="41" spans="1:10" s="11" customFormat="1" x14ac:dyDescent="0.25">
      <c r="A41" s="36" t="s">
        <v>364</v>
      </c>
      <c r="B41" s="38" t="s">
        <v>365</v>
      </c>
      <c r="C41" s="77">
        <v>0</v>
      </c>
      <c r="D41" s="82">
        <v>0</v>
      </c>
      <c r="E41" s="37">
        <v>10500</v>
      </c>
      <c r="F41" s="37">
        <v>5000</v>
      </c>
      <c r="G41" s="37">
        <v>150000</v>
      </c>
      <c r="H41" s="5"/>
    </row>
    <row r="42" spans="1:10" s="11" customFormat="1" x14ac:dyDescent="0.25">
      <c r="A42" s="36" t="s">
        <v>310</v>
      </c>
      <c r="B42" s="38" t="s">
        <v>111</v>
      </c>
      <c r="C42" s="77">
        <v>0</v>
      </c>
      <c r="D42" s="82">
        <v>1200</v>
      </c>
      <c r="E42" s="37">
        <v>78000</v>
      </c>
      <c r="F42" s="37">
        <v>150000</v>
      </c>
      <c r="G42" s="37">
        <v>0</v>
      </c>
      <c r="H42" s="5"/>
    </row>
    <row r="43" spans="1:10" s="16" customFormat="1" x14ac:dyDescent="0.25">
      <c r="A43" s="33" t="s">
        <v>255</v>
      </c>
      <c r="B43" s="34" t="s">
        <v>112</v>
      </c>
      <c r="C43" s="78">
        <f>6021902.27/7.5345</f>
        <v>799243.78127281158</v>
      </c>
      <c r="D43" s="83">
        <v>78246</v>
      </c>
      <c r="E43" s="35">
        <v>757506</v>
      </c>
      <c r="F43" s="35">
        <v>717260</v>
      </c>
      <c r="G43" s="35">
        <v>706260</v>
      </c>
    </row>
    <row r="44" spans="1:10" x14ac:dyDescent="0.25">
      <c r="A44" s="36" t="s">
        <v>256</v>
      </c>
      <c r="B44" s="38" t="s">
        <v>16</v>
      </c>
      <c r="C44" s="77">
        <f>1272958.85/7.5345</f>
        <v>168950.67356825271</v>
      </c>
      <c r="D44" s="81">
        <v>169885</v>
      </c>
      <c r="E44" s="37">
        <v>175777</v>
      </c>
      <c r="F44" s="37">
        <v>176000</v>
      </c>
      <c r="G44" s="37">
        <v>176000</v>
      </c>
    </row>
    <row r="45" spans="1:10" x14ac:dyDescent="0.25">
      <c r="A45" s="36" t="s">
        <v>257</v>
      </c>
      <c r="B45" s="38" t="s">
        <v>4</v>
      </c>
      <c r="C45" s="77">
        <f>2753806.48/7.5345</f>
        <v>365492.92985599575</v>
      </c>
      <c r="D45" s="81">
        <v>401998</v>
      </c>
      <c r="E45" s="37">
        <v>373599</v>
      </c>
      <c r="F45" s="37">
        <v>358060</v>
      </c>
      <c r="G45" s="37">
        <v>347060</v>
      </c>
    </row>
    <row r="46" spans="1:10" x14ac:dyDescent="0.25">
      <c r="A46" s="36" t="s">
        <v>258</v>
      </c>
      <c r="B46" s="38" t="s">
        <v>23</v>
      </c>
      <c r="C46" s="77">
        <f>23840.17/7.5345</f>
        <v>3164.1343154821152</v>
      </c>
      <c r="D46" s="81">
        <v>5390</v>
      </c>
      <c r="E46" s="37">
        <v>1000</v>
      </c>
      <c r="F46" s="37">
        <v>1000</v>
      </c>
      <c r="G46" s="37">
        <v>1000</v>
      </c>
    </row>
    <row r="47" spans="1:10" x14ac:dyDescent="0.25">
      <c r="A47" s="36" t="s">
        <v>259</v>
      </c>
      <c r="B47" s="38" t="s">
        <v>237</v>
      </c>
      <c r="C47" s="77">
        <f>383225.76/7.5345</f>
        <v>50862.799124029465</v>
      </c>
      <c r="D47" s="81">
        <v>27180</v>
      </c>
      <c r="E47" s="37">
        <v>35400</v>
      </c>
      <c r="F47" s="37">
        <v>10000</v>
      </c>
      <c r="G47" s="37">
        <v>10000</v>
      </c>
      <c r="J47" s="10"/>
    </row>
    <row r="48" spans="1:10" x14ac:dyDescent="0.25">
      <c r="A48" s="36" t="s">
        <v>260</v>
      </c>
      <c r="B48" s="38" t="s">
        <v>118</v>
      </c>
      <c r="C48" s="77">
        <f>673618.94/7.5345</f>
        <v>89404.597518083465</v>
      </c>
      <c r="D48" s="81">
        <v>72334</v>
      </c>
      <c r="E48" s="37">
        <v>72340</v>
      </c>
      <c r="F48" s="37">
        <v>60000</v>
      </c>
      <c r="G48" s="37">
        <v>60000</v>
      </c>
      <c r="J48" s="9"/>
    </row>
    <row r="49" spans="1:7" ht="15.75" customHeight="1" x14ac:dyDescent="0.25">
      <c r="A49" s="36" t="s">
        <v>261</v>
      </c>
      <c r="B49" s="38" t="s">
        <v>129</v>
      </c>
      <c r="C49" s="77">
        <f>272558.21/7.5345</f>
        <v>36174.691087663414</v>
      </c>
      <c r="D49" s="81">
        <v>38918</v>
      </c>
      <c r="E49" s="37">
        <v>26500</v>
      </c>
      <c r="F49" s="37">
        <v>26500</v>
      </c>
      <c r="G49" s="37">
        <v>26500</v>
      </c>
    </row>
    <row r="50" spans="1:7" x14ac:dyDescent="0.25">
      <c r="A50" s="36" t="s">
        <v>262</v>
      </c>
      <c r="B50" s="38" t="s">
        <v>8</v>
      </c>
      <c r="C50" s="77">
        <f>641893.86/7.5345</f>
        <v>85193.955803304794</v>
      </c>
      <c r="D50" s="81">
        <v>66751</v>
      </c>
      <c r="E50" s="37">
        <v>72890</v>
      </c>
      <c r="F50" s="37">
        <v>85700</v>
      </c>
      <c r="G50" s="37">
        <v>85700</v>
      </c>
    </row>
    <row r="51" spans="1:7" x14ac:dyDescent="0.25">
      <c r="A51" s="33" t="s">
        <v>103</v>
      </c>
      <c r="B51" s="34" t="s">
        <v>113</v>
      </c>
      <c r="C51" s="78">
        <f>4497981.06/7.5345</f>
        <v>596984.6784789965</v>
      </c>
      <c r="D51" s="83">
        <v>485678</v>
      </c>
      <c r="E51" s="35">
        <v>370801</v>
      </c>
      <c r="F51" s="35">
        <v>591740</v>
      </c>
      <c r="G51" s="35">
        <v>400740</v>
      </c>
    </row>
    <row r="52" spans="1:7" x14ac:dyDescent="0.25">
      <c r="A52" s="36" t="s">
        <v>263</v>
      </c>
      <c r="B52" s="38" t="s">
        <v>249</v>
      </c>
      <c r="C52" s="77">
        <f>620053/7.5345</f>
        <v>82295.175525914121</v>
      </c>
      <c r="D52" s="81">
        <v>72839</v>
      </c>
      <c r="E52" s="37">
        <v>70600</v>
      </c>
      <c r="F52" s="37">
        <v>120000</v>
      </c>
      <c r="G52" s="37">
        <v>220000</v>
      </c>
    </row>
    <row r="53" spans="1:7" x14ac:dyDescent="0.25">
      <c r="A53" s="36" t="s">
        <v>264</v>
      </c>
      <c r="B53" s="38" t="s">
        <v>79</v>
      </c>
      <c r="C53" s="77">
        <f>3869888.06/7.5345</f>
        <v>513622.41157342889</v>
      </c>
      <c r="D53" s="81">
        <v>412839</v>
      </c>
      <c r="E53" s="37">
        <v>155600</v>
      </c>
      <c r="F53" s="37">
        <v>351740</v>
      </c>
      <c r="G53" s="37">
        <v>160740</v>
      </c>
    </row>
    <row r="54" spans="1:7" x14ac:dyDescent="0.25">
      <c r="A54" s="36" t="s">
        <v>265</v>
      </c>
      <c r="B54" s="38" t="s">
        <v>83</v>
      </c>
      <c r="C54" s="77">
        <f>8040/7.5345</f>
        <v>1067.0913796535933</v>
      </c>
      <c r="D54" s="81">
        <v>0</v>
      </c>
      <c r="E54" s="37">
        <v>144601</v>
      </c>
      <c r="F54" s="37">
        <v>120000</v>
      </c>
      <c r="G54" s="37">
        <v>20000</v>
      </c>
    </row>
    <row r="55" spans="1:7" x14ac:dyDescent="0.25">
      <c r="A55" s="30" t="s">
        <v>114</v>
      </c>
      <c r="B55" s="31"/>
      <c r="C55" s="79"/>
      <c r="D55" s="84"/>
      <c r="E55" s="32"/>
      <c r="F55" s="32"/>
      <c r="G55" s="32"/>
    </row>
    <row r="56" spans="1:7" x14ac:dyDescent="0.25">
      <c r="A56" s="33" t="s">
        <v>311</v>
      </c>
      <c r="B56" s="34" t="s">
        <v>312</v>
      </c>
      <c r="C56" s="88">
        <f>1720000/7.5345</f>
        <v>228283.23047315679</v>
      </c>
      <c r="D56" s="83">
        <v>0</v>
      </c>
      <c r="E56" s="35">
        <v>0</v>
      </c>
      <c r="F56" s="35">
        <v>0</v>
      </c>
      <c r="G56" s="35">
        <v>0</v>
      </c>
    </row>
    <row r="57" spans="1:7" x14ac:dyDescent="0.25">
      <c r="A57" s="36" t="s">
        <v>313</v>
      </c>
      <c r="B57" s="38" t="s">
        <v>314</v>
      </c>
      <c r="C57" s="89">
        <f>1720000/7.5345</f>
        <v>228283.23047315679</v>
      </c>
      <c r="D57" s="81">
        <v>0</v>
      </c>
      <c r="E57" s="37">
        <v>0</v>
      </c>
      <c r="F57" s="37">
        <v>0</v>
      </c>
      <c r="G57" s="37">
        <v>0</v>
      </c>
    </row>
    <row r="58" spans="1:7" x14ac:dyDescent="0.25">
      <c r="A58" s="33" t="s">
        <v>104</v>
      </c>
      <c r="B58" s="34" t="s">
        <v>115</v>
      </c>
      <c r="C58" s="78">
        <v>0</v>
      </c>
      <c r="D58" s="83">
        <v>228283</v>
      </c>
      <c r="E58" s="35">
        <v>0</v>
      </c>
      <c r="F58" s="35">
        <v>0</v>
      </c>
      <c r="G58" s="35">
        <v>0</v>
      </c>
    </row>
    <row r="59" spans="1:7" x14ac:dyDescent="0.25">
      <c r="A59" s="36" t="s">
        <v>266</v>
      </c>
      <c r="B59" s="38" t="s">
        <v>58</v>
      </c>
      <c r="C59" s="77">
        <v>0</v>
      </c>
      <c r="D59" s="81">
        <v>228283</v>
      </c>
      <c r="E59" s="37">
        <v>0</v>
      </c>
      <c r="F59" s="37">
        <v>0</v>
      </c>
      <c r="G59" s="37">
        <v>0</v>
      </c>
    </row>
    <row r="60" spans="1:7" x14ac:dyDescent="0.25">
      <c r="A60" s="30" t="s">
        <v>116</v>
      </c>
      <c r="B60" s="31"/>
      <c r="C60" s="80"/>
      <c r="D60" s="84"/>
      <c r="E60" s="32"/>
      <c r="F60" s="32"/>
      <c r="G60" s="32"/>
    </row>
    <row r="61" spans="1:7" x14ac:dyDescent="0.25">
      <c r="A61" s="33" t="s">
        <v>267</v>
      </c>
      <c r="B61" s="34" t="s">
        <v>250</v>
      </c>
      <c r="C61" s="78">
        <f>460530.49/7.5345</f>
        <v>61122.899993363855</v>
      </c>
      <c r="D61" s="83">
        <v>-134540</v>
      </c>
      <c r="E61" s="35">
        <v>30000</v>
      </c>
      <c r="F61" s="35">
        <v>0</v>
      </c>
      <c r="G61" s="35">
        <v>0</v>
      </c>
    </row>
    <row r="62" spans="1:7" x14ac:dyDescent="0.25">
      <c r="A62" s="36" t="s">
        <v>268</v>
      </c>
      <c r="B62" s="38" t="s">
        <v>117</v>
      </c>
      <c r="C62" s="77">
        <f>460530.49/7.5345</f>
        <v>61122.899993363855</v>
      </c>
      <c r="D62" s="81">
        <v>-134540</v>
      </c>
      <c r="E62" s="37">
        <v>30000</v>
      </c>
      <c r="F62" s="37">
        <v>0</v>
      </c>
      <c r="G62" s="37">
        <v>0</v>
      </c>
    </row>
    <row r="64" spans="1:7" ht="17.25" customHeight="1" x14ac:dyDescent="0.25"/>
    <row r="72" spans="1:10" ht="32.25" customHeight="1" x14ac:dyDescent="0.25"/>
    <row r="74" spans="1:10" x14ac:dyDescent="0.25">
      <c r="J74" s="10"/>
    </row>
    <row r="77" spans="1:10" s="16" customFormat="1" x14ac:dyDescent="0.25">
      <c r="A77" s="5"/>
      <c r="B77" s="5"/>
      <c r="C77" s="5"/>
      <c r="D77" s="5"/>
      <c r="E77" s="5"/>
      <c r="F77" s="5"/>
      <c r="G77" s="5"/>
      <c r="H77" s="5"/>
    </row>
  </sheetData>
  <mergeCells count="10">
    <mergeCell ref="A1:H1"/>
    <mergeCell ref="A2:H2"/>
    <mergeCell ref="A4:H4"/>
    <mergeCell ref="A5:H5"/>
    <mergeCell ref="A30:B30"/>
    <mergeCell ref="A8:H8"/>
    <mergeCell ref="A9:H9"/>
    <mergeCell ref="A10:H10"/>
    <mergeCell ref="A27:H27"/>
    <mergeCell ref="A29:H29"/>
  </mergeCells>
  <pageMargins left="0.7" right="0.7" top="0.75" bottom="0.75" header="0.3" footer="0.3"/>
  <pageSetup paperSize="9" scale="74" fitToHeight="0" orientation="landscape" r:id="rId1"/>
  <rowBreaks count="1" manualBreakCount="1">
    <brk id="2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8"/>
  <sheetViews>
    <sheetView zoomScaleNormal="100" workbookViewId="0">
      <selection activeCell="H47" sqref="H47"/>
    </sheetView>
  </sheetViews>
  <sheetFormatPr defaultRowHeight="15" x14ac:dyDescent="0.25"/>
  <cols>
    <col min="1" max="1" width="12.28515625" customWidth="1"/>
    <col min="2" max="2" width="86.85546875" customWidth="1"/>
    <col min="3" max="3" width="20.7109375" customWidth="1"/>
    <col min="4" max="5" width="21.42578125" bestFit="1" customWidth="1"/>
  </cols>
  <sheetData>
    <row r="1" spans="1:5" ht="15.75" x14ac:dyDescent="0.25">
      <c r="A1" s="16" t="s">
        <v>136</v>
      </c>
    </row>
    <row r="2" spans="1:5" ht="15.75" x14ac:dyDescent="0.25">
      <c r="A2" s="27" t="s">
        <v>137</v>
      </c>
      <c r="B2" s="28" t="s">
        <v>138</v>
      </c>
      <c r="C2" s="48" t="s">
        <v>322</v>
      </c>
      <c r="D2" s="48" t="s">
        <v>269</v>
      </c>
      <c r="E2" s="48" t="s">
        <v>326</v>
      </c>
    </row>
    <row r="3" spans="1:5" ht="15.75" x14ac:dyDescent="0.25">
      <c r="A3" s="45" t="s">
        <v>139</v>
      </c>
      <c r="B3" s="46"/>
      <c r="C3" s="47">
        <v>1128307</v>
      </c>
      <c r="D3" s="47">
        <v>1309000</v>
      </c>
      <c r="E3" s="47">
        <v>1107000</v>
      </c>
    </row>
    <row r="4" spans="1:5" x14ac:dyDescent="0.25">
      <c r="A4" s="49" t="s">
        <v>140</v>
      </c>
      <c r="B4" s="50" t="s">
        <v>141</v>
      </c>
      <c r="C4" s="51">
        <v>205000</v>
      </c>
      <c r="D4" s="51">
        <v>175000</v>
      </c>
      <c r="E4" s="51">
        <v>180000</v>
      </c>
    </row>
    <row r="5" spans="1:5" x14ac:dyDescent="0.25">
      <c r="A5" s="49" t="s">
        <v>142</v>
      </c>
      <c r="B5" s="50" t="s">
        <v>143</v>
      </c>
      <c r="C5" s="51">
        <v>32653</v>
      </c>
      <c r="D5" s="51">
        <v>33000</v>
      </c>
      <c r="E5" s="51">
        <v>33000</v>
      </c>
    </row>
    <row r="6" spans="1:5" x14ac:dyDescent="0.25">
      <c r="A6" s="49" t="s">
        <v>144</v>
      </c>
      <c r="B6" s="50" t="s">
        <v>145</v>
      </c>
      <c r="C6" s="51">
        <v>165400</v>
      </c>
      <c r="D6" s="51">
        <v>170000</v>
      </c>
      <c r="E6" s="51">
        <v>140000</v>
      </c>
    </row>
    <row r="7" spans="1:5" x14ac:dyDescent="0.25">
      <c r="A7" s="42" t="s">
        <v>146</v>
      </c>
      <c r="B7" s="44" t="s">
        <v>147</v>
      </c>
      <c r="C7" s="43">
        <v>0</v>
      </c>
      <c r="D7" s="43">
        <v>0</v>
      </c>
      <c r="E7" s="43">
        <v>0</v>
      </c>
    </row>
    <row r="8" spans="1:5" x14ac:dyDescent="0.25">
      <c r="A8" s="42" t="s">
        <v>148</v>
      </c>
      <c r="B8" s="44" t="s">
        <v>149</v>
      </c>
      <c r="C8" s="43">
        <v>2000</v>
      </c>
      <c r="D8" s="43">
        <v>0</v>
      </c>
      <c r="E8" s="43">
        <v>0</v>
      </c>
    </row>
    <row r="9" spans="1:5" x14ac:dyDescent="0.25">
      <c r="A9" s="42" t="s">
        <v>150</v>
      </c>
      <c r="B9" s="44" t="s">
        <v>151</v>
      </c>
      <c r="C9" s="43">
        <v>75000</v>
      </c>
      <c r="D9" s="43">
        <v>0</v>
      </c>
      <c r="E9" s="43">
        <v>0</v>
      </c>
    </row>
    <row r="10" spans="1:5" x14ac:dyDescent="0.25">
      <c r="A10" s="42" t="s">
        <v>152</v>
      </c>
      <c r="B10" s="44" t="s">
        <v>153</v>
      </c>
      <c r="C10" s="43">
        <v>0</v>
      </c>
      <c r="D10" s="43">
        <v>0</v>
      </c>
      <c r="E10" s="43">
        <v>0</v>
      </c>
    </row>
    <row r="11" spans="1:5" x14ac:dyDescent="0.25">
      <c r="A11" s="42" t="s">
        <v>154</v>
      </c>
      <c r="B11" s="44" t="s">
        <v>155</v>
      </c>
      <c r="C11" s="43">
        <v>50000</v>
      </c>
      <c r="D11" s="43">
        <v>0</v>
      </c>
      <c r="E11" s="43">
        <v>0</v>
      </c>
    </row>
    <row r="12" spans="1:5" x14ac:dyDescent="0.25">
      <c r="A12" s="42" t="s">
        <v>156</v>
      </c>
      <c r="B12" s="44" t="s">
        <v>157</v>
      </c>
      <c r="C12" s="43">
        <v>0</v>
      </c>
      <c r="D12" s="43">
        <v>0</v>
      </c>
      <c r="E12" s="43">
        <v>0</v>
      </c>
    </row>
    <row r="13" spans="1:5" x14ac:dyDescent="0.25">
      <c r="A13" s="42" t="s">
        <v>158</v>
      </c>
      <c r="B13" s="44" t="s">
        <v>159</v>
      </c>
      <c r="C13" s="43">
        <v>1000</v>
      </c>
      <c r="D13" s="43">
        <v>0</v>
      </c>
      <c r="E13" s="43">
        <v>0</v>
      </c>
    </row>
    <row r="14" spans="1:5" x14ac:dyDescent="0.25">
      <c r="A14" s="42" t="s">
        <v>160</v>
      </c>
      <c r="B14" s="44" t="s">
        <v>161</v>
      </c>
      <c r="C14" s="43">
        <v>4000</v>
      </c>
      <c r="D14" s="43">
        <v>0</v>
      </c>
      <c r="E14" s="43">
        <v>0</v>
      </c>
    </row>
    <row r="15" spans="1:5" x14ac:dyDescent="0.25">
      <c r="A15" s="42" t="s">
        <v>162</v>
      </c>
      <c r="B15" s="44" t="s">
        <v>163</v>
      </c>
      <c r="C15" s="43">
        <v>27000</v>
      </c>
      <c r="D15" s="43">
        <v>0</v>
      </c>
      <c r="E15" s="43">
        <v>0</v>
      </c>
    </row>
    <row r="16" spans="1:5" x14ac:dyDescent="0.25">
      <c r="A16" s="42" t="s">
        <v>164</v>
      </c>
      <c r="B16" s="44" t="s">
        <v>165</v>
      </c>
      <c r="C16" s="43">
        <v>400</v>
      </c>
      <c r="D16" s="43">
        <v>0</v>
      </c>
      <c r="E16" s="43">
        <v>0</v>
      </c>
    </row>
    <row r="17" spans="1:5" x14ac:dyDescent="0.25">
      <c r="A17" s="42" t="s">
        <v>327</v>
      </c>
      <c r="B17" s="44" t="s">
        <v>328</v>
      </c>
      <c r="C17" s="43">
        <v>1000</v>
      </c>
      <c r="D17" s="43">
        <v>0</v>
      </c>
      <c r="E17" s="43">
        <v>0</v>
      </c>
    </row>
    <row r="18" spans="1:5" x14ac:dyDescent="0.25">
      <c r="A18" s="42" t="s">
        <v>329</v>
      </c>
      <c r="B18" s="44" t="s">
        <v>330</v>
      </c>
      <c r="C18" s="43">
        <v>5000</v>
      </c>
      <c r="D18" s="43">
        <v>0</v>
      </c>
      <c r="E18" s="43">
        <v>0</v>
      </c>
    </row>
    <row r="19" spans="1:5" x14ac:dyDescent="0.25">
      <c r="A19" s="49" t="s">
        <v>166</v>
      </c>
      <c r="B19" s="50" t="s">
        <v>167</v>
      </c>
      <c r="C19" s="51">
        <v>636754</v>
      </c>
      <c r="D19" s="51">
        <v>776000</v>
      </c>
      <c r="E19" s="51">
        <v>604000</v>
      </c>
    </row>
    <row r="20" spans="1:5" x14ac:dyDescent="0.25">
      <c r="A20" s="42" t="s">
        <v>168</v>
      </c>
      <c r="B20" s="44" t="s">
        <v>169</v>
      </c>
      <c r="C20" s="43">
        <v>417614</v>
      </c>
      <c r="D20" s="43">
        <v>0</v>
      </c>
      <c r="E20" s="43">
        <v>0</v>
      </c>
    </row>
    <row r="21" spans="1:5" x14ac:dyDescent="0.25">
      <c r="A21" s="42" t="s">
        <v>170</v>
      </c>
      <c r="B21" s="44" t="s">
        <v>171</v>
      </c>
      <c r="C21" s="43">
        <v>15000</v>
      </c>
      <c r="D21" s="43">
        <v>0</v>
      </c>
      <c r="E21" s="43">
        <v>0</v>
      </c>
    </row>
    <row r="22" spans="1:5" x14ac:dyDescent="0.25">
      <c r="A22" s="42" t="s">
        <v>172</v>
      </c>
      <c r="B22" s="44" t="s">
        <v>173</v>
      </c>
      <c r="C22" s="43">
        <v>0</v>
      </c>
      <c r="D22" s="43">
        <v>0</v>
      </c>
      <c r="E22" s="43">
        <v>0</v>
      </c>
    </row>
    <row r="23" spans="1:5" x14ac:dyDescent="0.25">
      <c r="A23" s="42" t="s">
        <v>174</v>
      </c>
      <c r="B23" s="44" t="s">
        <v>175</v>
      </c>
      <c r="C23" s="43">
        <v>25000</v>
      </c>
      <c r="D23" s="43">
        <v>0</v>
      </c>
      <c r="E23" s="43">
        <v>0</v>
      </c>
    </row>
    <row r="24" spans="1:5" x14ac:dyDescent="0.25">
      <c r="A24" s="42" t="s">
        <v>176</v>
      </c>
      <c r="B24" s="44" t="s">
        <v>177</v>
      </c>
      <c r="C24" s="43">
        <v>4140</v>
      </c>
      <c r="D24" s="43">
        <v>0</v>
      </c>
      <c r="E24" s="43">
        <v>0</v>
      </c>
    </row>
    <row r="25" spans="1:5" x14ac:dyDescent="0.25">
      <c r="A25" s="42" t="s">
        <v>178</v>
      </c>
      <c r="B25" s="44" t="s">
        <v>179</v>
      </c>
      <c r="C25" s="43">
        <v>0</v>
      </c>
      <c r="D25" s="43">
        <v>0</v>
      </c>
      <c r="E25" s="43">
        <v>0</v>
      </c>
    </row>
    <row r="26" spans="1:5" x14ac:dyDescent="0.25">
      <c r="A26" s="42" t="s">
        <v>235</v>
      </c>
      <c r="B26" s="44" t="s">
        <v>236</v>
      </c>
      <c r="C26" s="43">
        <v>175000</v>
      </c>
      <c r="D26" s="43">
        <v>0</v>
      </c>
      <c r="E26" s="43">
        <v>0</v>
      </c>
    </row>
    <row r="27" spans="1:5" ht="30" x14ac:dyDescent="0.25">
      <c r="A27" s="42" t="s">
        <v>270</v>
      </c>
      <c r="B27" s="44" t="s">
        <v>271</v>
      </c>
      <c r="C27" s="43">
        <v>0</v>
      </c>
      <c r="D27" s="43">
        <v>0</v>
      </c>
      <c r="E27" s="43">
        <v>0</v>
      </c>
    </row>
    <row r="28" spans="1:5" x14ac:dyDescent="0.25">
      <c r="A28" s="42" t="s">
        <v>331</v>
      </c>
      <c r="B28" s="44" t="s">
        <v>332</v>
      </c>
      <c r="C28" s="43">
        <v>0</v>
      </c>
      <c r="D28" s="43">
        <v>0</v>
      </c>
      <c r="E28" s="43">
        <v>0</v>
      </c>
    </row>
    <row r="29" spans="1:5" ht="30" x14ac:dyDescent="0.25">
      <c r="A29" s="49" t="s">
        <v>180</v>
      </c>
      <c r="B29" s="50" t="s">
        <v>181</v>
      </c>
      <c r="C29" s="51">
        <v>88500</v>
      </c>
      <c r="D29" s="51">
        <v>155000</v>
      </c>
      <c r="E29" s="51">
        <v>150000</v>
      </c>
    </row>
    <row r="30" spans="1:5" x14ac:dyDescent="0.25">
      <c r="A30" s="49" t="s">
        <v>182</v>
      </c>
      <c r="B30" s="50" t="s">
        <v>183</v>
      </c>
      <c r="C30" s="51">
        <v>0</v>
      </c>
      <c r="D30" s="51">
        <v>0</v>
      </c>
      <c r="E30" s="51">
        <v>0</v>
      </c>
    </row>
    <row r="31" spans="1:5" ht="15.75" x14ac:dyDescent="0.25">
      <c r="A31" s="45" t="s">
        <v>87</v>
      </c>
      <c r="B31" s="46"/>
      <c r="C31" s="47">
        <v>1128307</v>
      </c>
      <c r="D31" s="47">
        <v>1309000</v>
      </c>
      <c r="E31" s="47">
        <v>1107000</v>
      </c>
    </row>
    <row r="32" spans="1:5" x14ac:dyDescent="0.25">
      <c r="A32" s="49" t="s">
        <v>140</v>
      </c>
      <c r="B32" s="50" t="s">
        <v>141</v>
      </c>
      <c r="C32" s="51">
        <v>205000</v>
      </c>
      <c r="D32" s="51">
        <v>175000</v>
      </c>
      <c r="E32" s="51">
        <v>180000</v>
      </c>
    </row>
    <row r="33" spans="1:5" x14ac:dyDescent="0.25">
      <c r="A33" s="49" t="s">
        <v>142</v>
      </c>
      <c r="B33" s="50" t="s">
        <v>143</v>
      </c>
      <c r="C33" s="51">
        <v>32653</v>
      </c>
      <c r="D33" s="51">
        <v>33000</v>
      </c>
      <c r="E33" s="51">
        <v>33000</v>
      </c>
    </row>
    <row r="34" spans="1:5" ht="0.75" hidden="1" customHeight="1" x14ac:dyDescent="0.25">
      <c r="A34" s="49" t="s">
        <v>144</v>
      </c>
      <c r="B34" s="50" t="s">
        <v>145</v>
      </c>
      <c r="C34" s="51">
        <v>165400</v>
      </c>
      <c r="D34" s="51">
        <v>170000</v>
      </c>
      <c r="E34" s="51">
        <v>140000</v>
      </c>
    </row>
    <row r="35" spans="1:5" x14ac:dyDescent="0.25">
      <c r="A35" s="42" t="s">
        <v>146</v>
      </c>
      <c r="B35" s="44" t="s">
        <v>147</v>
      </c>
      <c r="C35" s="43">
        <v>0</v>
      </c>
      <c r="D35" s="43">
        <v>0</v>
      </c>
      <c r="E35" s="43">
        <v>0</v>
      </c>
    </row>
    <row r="36" spans="1:5" x14ac:dyDescent="0.25">
      <c r="A36" s="42" t="s">
        <v>148</v>
      </c>
      <c r="B36" s="44" t="s">
        <v>149</v>
      </c>
      <c r="C36" s="43">
        <v>2000</v>
      </c>
      <c r="D36" s="43">
        <v>0</v>
      </c>
      <c r="E36" s="43">
        <v>0</v>
      </c>
    </row>
    <row r="37" spans="1:5" x14ac:dyDescent="0.25">
      <c r="A37" s="42" t="s">
        <v>150</v>
      </c>
      <c r="B37" s="44" t="s">
        <v>151</v>
      </c>
      <c r="C37" s="43">
        <v>75000</v>
      </c>
      <c r="D37" s="43">
        <v>0</v>
      </c>
      <c r="E37" s="43">
        <v>0</v>
      </c>
    </row>
    <row r="38" spans="1:5" x14ac:dyDescent="0.25">
      <c r="A38" s="42" t="s">
        <v>152</v>
      </c>
      <c r="B38" s="44" t="s">
        <v>153</v>
      </c>
      <c r="C38" s="43">
        <v>0</v>
      </c>
      <c r="D38" s="43">
        <v>0</v>
      </c>
      <c r="E38" s="43">
        <v>0</v>
      </c>
    </row>
    <row r="39" spans="1:5" x14ac:dyDescent="0.25">
      <c r="A39" s="42" t="s">
        <v>154</v>
      </c>
      <c r="B39" s="44" t="s">
        <v>155</v>
      </c>
      <c r="C39" s="43">
        <v>50000</v>
      </c>
      <c r="D39" s="43">
        <v>0</v>
      </c>
      <c r="E39" s="43">
        <v>0</v>
      </c>
    </row>
    <row r="40" spans="1:5" x14ac:dyDescent="0.25">
      <c r="A40" s="42" t="s">
        <v>156</v>
      </c>
      <c r="B40" s="44" t="s">
        <v>157</v>
      </c>
      <c r="C40" s="43">
        <v>0</v>
      </c>
      <c r="D40" s="43">
        <v>0</v>
      </c>
      <c r="E40" s="43">
        <v>0</v>
      </c>
    </row>
    <row r="41" spans="1:5" x14ac:dyDescent="0.25">
      <c r="A41" s="42" t="s">
        <v>158</v>
      </c>
      <c r="B41" s="44" t="s">
        <v>159</v>
      </c>
      <c r="C41" s="43">
        <v>1000</v>
      </c>
      <c r="D41" s="43">
        <v>0</v>
      </c>
      <c r="E41" s="43">
        <v>0</v>
      </c>
    </row>
    <row r="42" spans="1:5" x14ac:dyDescent="0.25">
      <c r="A42" s="42" t="s">
        <v>160</v>
      </c>
      <c r="B42" s="44" t="s">
        <v>161</v>
      </c>
      <c r="C42" s="43">
        <v>4000</v>
      </c>
      <c r="D42" s="43">
        <v>0</v>
      </c>
      <c r="E42" s="43">
        <v>0</v>
      </c>
    </row>
    <row r="43" spans="1:5" ht="15" hidden="1" customHeight="1" x14ac:dyDescent="0.25">
      <c r="A43" s="42" t="s">
        <v>162</v>
      </c>
      <c r="B43" s="44" t="s">
        <v>163</v>
      </c>
      <c r="C43" s="43">
        <v>27000</v>
      </c>
      <c r="D43" s="43">
        <v>0</v>
      </c>
      <c r="E43" s="43">
        <v>0</v>
      </c>
    </row>
    <row r="44" spans="1:5" x14ac:dyDescent="0.25">
      <c r="A44" s="42" t="s">
        <v>164</v>
      </c>
      <c r="B44" s="44" t="s">
        <v>165</v>
      </c>
      <c r="C44" s="43">
        <v>400</v>
      </c>
      <c r="D44" s="43">
        <v>0</v>
      </c>
      <c r="E44" s="43">
        <v>0</v>
      </c>
    </row>
    <row r="45" spans="1:5" x14ac:dyDescent="0.25">
      <c r="A45" s="42" t="s">
        <v>327</v>
      </c>
      <c r="B45" s="44" t="s">
        <v>328</v>
      </c>
      <c r="C45" s="43">
        <v>1000</v>
      </c>
      <c r="D45" s="43">
        <v>0</v>
      </c>
      <c r="E45" s="43">
        <v>0</v>
      </c>
    </row>
    <row r="46" spans="1:5" x14ac:dyDescent="0.25">
      <c r="A46" s="42" t="s">
        <v>329</v>
      </c>
      <c r="B46" s="44" t="s">
        <v>330</v>
      </c>
      <c r="C46" s="43">
        <v>5000</v>
      </c>
      <c r="D46" s="43">
        <v>0</v>
      </c>
      <c r="E46" s="43">
        <v>0</v>
      </c>
    </row>
    <row r="47" spans="1:5" x14ac:dyDescent="0.25">
      <c r="A47" s="49" t="s">
        <v>166</v>
      </c>
      <c r="B47" s="50" t="s">
        <v>167</v>
      </c>
      <c r="C47" s="51">
        <v>636754</v>
      </c>
      <c r="D47" s="51">
        <v>776000</v>
      </c>
      <c r="E47" s="51">
        <v>604000</v>
      </c>
    </row>
    <row r="48" spans="1:5" x14ac:dyDescent="0.25">
      <c r="A48" s="42" t="s">
        <v>168</v>
      </c>
      <c r="B48" s="44" t="s">
        <v>169</v>
      </c>
      <c r="C48" s="43">
        <v>417614</v>
      </c>
      <c r="D48" s="43">
        <v>0</v>
      </c>
      <c r="E48" s="43">
        <v>0</v>
      </c>
    </row>
    <row r="49" spans="1:5" x14ac:dyDescent="0.25">
      <c r="A49" s="42" t="s">
        <v>170</v>
      </c>
      <c r="B49" s="44" t="s">
        <v>171</v>
      </c>
      <c r="C49" s="43">
        <v>15000</v>
      </c>
      <c r="D49" s="43">
        <v>0</v>
      </c>
      <c r="E49" s="43">
        <v>0</v>
      </c>
    </row>
    <row r="50" spans="1:5" x14ac:dyDescent="0.25">
      <c r="A50" s="42" t="s">
        <v>172</v>
      </c>
      <c r="B50" s="44" t="s">
        <v>173</v>
      </c>
      <c r="C50" s="43">
        <v>0</v>
      </c>
      <c r="D50" s="43">
        <v>0</v>
      </c>
      <c r="E50" s="43">
        <v>0</v>
      </c>
    </row>
    <row r="51" spans="1:5" x14ac:dyDescent="0.25">
      <c r="A51" s="42" t="s">
        <v>174</v>
      </c>
      <c r="B51" s="44" t="s">
        <v>175</v>
      </c>
      <c r="C51" s="43">
        <v>25000</v>
      </c>
      <c r="D51" s="43">
        <v>0</v>
      </c>
      <c r="E51" s="43">
        <v>0</v>
      </c>
    </row>
    <row r="52" spans="1:5" x14ac:dyDescent="0.25">
      <c r="A52" s="42" t="s">
        <v>176</v>
      </c>
      <c r="B52" s="44" t="s">
        <v>177</v>
      </c>
      <c r="C52" s="43">
        <v>4140</v>
      </c>
      <c r="D52" s="43">
        <v>0</v>
      </c>
      <c r="E52" s="43">
        <v>0</v>
      </c>
    </row>
    <row r="53" spans="1:5" x14ac:dyDescent="0.25">
      <c r="A53" s="42" t="s">
        <v>178</v>
      </c>
      <c r="B53" s="44" t="s">
        <v>179</v>
      </c>
      <c r="C53" s="43">
        <v>0</v>
      </c>
      <c r="D53" s="43">
        <v>0</v>
      </c>
      <c r="E53" s="43">
        <v>0</v>
      </c>
    </row>
    <row r="54" spans="1:5" x14ac:dyDescent="0.25">
      <c r="A54" s="42" t="s">
        <v>235</v>
      </c>
      <c r="B54" s="44" t="s">
        <v>236</v>
      </c>
      <c r="C54" s="43">
        <v>175000</v>
      </c>
      <c r="D54" s="43">
        <v>0</v>
      </c>
      <c r="E54" s="43">
        <v>0</v>
      </c>
    </row>
    <row r="55" spans="1:5" ht="30" x14ac:dyDescent="0.25">
      <c r="A55" s="42" t="s">
        <v>270</v>
      </c>
      <c r="B55" s="44" t="s">
        <v>271</v>
      </c>
      <c r="C55" s="43">
        <v>0</v>
      </c>
      <c r="D55" s="43">
        <v>0</v>
      </c>
      <c r="E55" s="43">
        <v>0</v>
      </c>
    </row>
    <row r="56" spans="1:5" x14ac:dyDescent="0.25">
      <c r="A56" s="42" t="s">
        <v>331</v>
      </c>
      <c r="B56" s="44" t="s">
        <v>332</v>
      </c>
      <c r="C56" s="43">
        <v>0</v>
      </c>
      <c r="D56" s="43">
        <v>0</v>
      </c>
      <c r="E56" s="43">
        <v>0</v>
      </c>
    </row>
    <row r="57" spans="1:5" ht="30" x14ac:dyDescent="0.25">
      <c r="A57" s="49" t="s">
        <v>180</v>
      </c>
      <c r="B57" s="50" t="s">
        <v>181</v>
      </c>
      <c r="C57" s="51">
        <v>88500</v>
      </c>
      <c r="D57" s="51">
        <v>155000</v>
      </c>
      <c r="E57" s="51">
        <v>150000</v>
      </c>
    </row>
    <row r="58" spans="1:5" x14ac:dyDescent="0.25">
      <c r="A58" s="49" t="s">
        <v>182</v>
      </c>
      <c r="B58" s="50" t="s">
        <v>183</v>
      </c>
      <c r="C58" s="51">
        <v>0</v>
      </c>
      <c r="D58" s="51">
        <v>0</v>
      </c>
      <c r="E58" s="51">
        <v>0</v>
      </c>
    </row>
    <row r="60" spans="1:5" ht="15.75" x14ac:dyDescent="0.25">
      <c r="A60" s="16" t="s">
        <v>184</v>
      </c>
    </row>
    <row r="61" spans="1:5" ht="15.75" x14ac:dyDescent="0.25">
      <c r="A61" s="27" t="s">
        <v>272</v>
      </c>
      <c r="B61" s="28" t="s">
        <v>273</v>
      </c>
      <c r="C61" s="48" t="s">
        <v>322</v>
      </c>
      <c r="D61" s="48" t="s">
        <v>269</v>
      </c>
      <c r="E61" s="48" t="s">
        <v>326</v>
      </c>
    </row>
    <row r="62" spans="1:5" ht="15.75" x14ac:dyDescent="0.25">
      <c r="A62" s="45" t="s">
        <v>185</v>
      </c>
      <c r="B62" s="46"/>
      <c r="C62" s="47">
        <v>1128307</v>
      </c>
      <c r="D62" s="47">
        <v>1309000</v>
      </c>
      <c r="E62" s="47">
        <v>1107000</v>
      </c>
    </row>
    <row r="63" spans="1:5" x14ac:dyDescent="0.25">
      <c r="A63" s="53" t="s">
        <v>186</v>
      </c>
      <c r="B63" s="50" t="s">
        <v>187</v>
      </c>
      <c r="C63" s="51">
        <v>318890</v>
      </c>
      <c r="D63" s="51">
        <v>315300</v>
      </c>
      <c r="E63" s="51">
        <v>315300</v>
      </c>
    </row>
    <row r="64" spans="1:5" x14ac:dyDescent="0.25">
      <c r="A64" s="54" t="s">
        <v>88</v>
      </c>
      <c r="B64" s="44" t="s">
        <v>188</v>
      </c>
      <c r="C64" s="43">
        <v>318890</v>
      </c>
      <c r="D64" s="43">
        <v>315300</v>
      </c>
      <c r="E64" s="43">
        <v>315300</v>
      </c>
    </row>
    <row r="65" spans="1:5" x14ac:dyDescent="0.25">
      <c r="A65" s="53" t="s">
        <v>189</v>
      </c>
      <c r="B65" s="50" t="s">
        <v>190</v>
      </c>
      <c r="C65" s="51">
        <v>300</v>
      </c>
      <c r="D65" s="51">
        <v>300</v>
      </c>
      <c r="E65" s="51">
        <v>300</v>
      </c>
    </row>
    <row r="66" spans="1:5" x14ac:dyDescent="0.25">
      <c r="A66" s="54" t="s">
        <v>93</v>
      </c>
      <c r="B66" s="44" t="s">
        <v>191</v>
      </c>
      <c r="C66" s="43">
        <v>300</v>
      </c>
      <c r="D66" s="43">
        <v>300</v>
      </c>
      <c r="E66" s="43">
        <v>300</v>
      </c>
    </row>
    <row r="67" spans="1:5" x14ac:dyDescent="0.25">
      <c r="A67" s="53" t="s">
        <v>192</v>
      </c>
      <c r="B67" s="50" t="s">
        <v>193</v>
      </c>
      <c r="C67" s="51">
        <v>28900</v>
      </c>
      <c r="D67" s="51">
        <v>29000</v>
      </c>
      <c r="E67" s="51">
        <v>29000</v>
      </c>
    </row>
    <row r="68" spans="1:5" x14ac:dyDescent="0.25">
      <c r="A68" s="54" t="s">
        <v>92</v>
      </c>
      <c r="B68" s="44" t="s">
        <v>194</v>
      </c>
      <c r="C68" s="43">
        <v>26400</v>
      </c>
      <c r="D68" s="43">
        <v>26500</v>
      </c>
      <c r="E68" s="43">
        <v>26500</v>
      </c>
    </row>
    <row r="69" spans="1:5" x14ac:dyDescent="0.25">
      <c r="A69" s="54" t="s">
        <v>94</v>
      </c>
      <c r="B69" s="44" t="s">
        <v>195</v>
      </c>
      <c r="C69" s="43">
        <v>2500</v>
      </c>
      <c r="D69" s="43">
        <v>2500</v>
      </c>
      <c r="E69" s="43">
        <v>2500</v>
      </c>
    </row>
    <row r="70" spans="1:5" x14ac:dyDescent="0.25">
      <c r="A70" s="53" t="s">
        <v>196</v>
      </c>
      <c r="B70" s="50" t="s">
        <v>197</v>
      </c>
      <c r="C70" s="51">
        <v>153260</v>
      </c>
      <c r="D70" s="51">
        <v>144160</v>
      </c>
      <c r="E70" s="51">
        <v>144160</v>
      </c>
    </row>
    <row r="71" spans="1:5" x14ac:dyDescent="0.25">
      <c r="A71" s="54" t="s">
        <v>128</v>
      </c>
      <c r="B71" s="44" t="s">
        <v>198</v>
      </c>
      <c r="C71" s="43">
        <v>10000</v>
      </c>
      <c r="D71" s="43">
        <v>10000</v>
      </c>
      <c r="E71" s="43">
        <v>10000</v>
      </c>
    </row>
    <row r="72" spans="1:5" x14ac:dyDescent="0.25">
      <c r="A72" s="54" t="s">
        <v>333</v>
      </c>
      <c r="B72" s="44" t="s">
        <v>334</v>
      </c>
      <c r="C72" s="43">
        <v>3160</v>
      </c>
      <c r="D72" s="43">
        <v>3160</v>
      </c>
      <c r="E72" s="43">
        <v>3160</v>
      </c>
    </row>
    <row r="73" spans="1:5" x14ac:dyDescent="0.25">
      <c r="A73" s="54" t="s">
        <v>89</v>
      </c>
      <c r="B73" s="44" t="s">
        <v>199</v>
      </c>
      <c r="C73" s="43">
        <v>38000</v>
      </c>
      <c r="D73" s="43">
        <v>30000</v>
      </c>
      <c r="E73" s="43">
        <v>30000</v>
      </c>
    </row>
    <row r="74" spans="1:5" x14ac:dyDescent="0.25">
      <c r="A74" s="54" t="s">
        <v>78</v>
      </c>
      <c r="B74" s="44" t="s">
        <v>200</v>
      </c>
      <c r="C74" s="43">
        <v>91500</v>
      </c>
      <c r="D74" s="43">
        <v>90000</v>
      </c>
      <c r="E74" s="43">
        <v>90000</v>
      </c>
    </row>
    <row r="75" spans="1:5" x14ac:dyDescent="0.25">
      <c r="A75" s="54" t="s">
        <v>90</v>
      </c>
      <c r="B75" s="44" t="s">
        <v>201</v>
      </c>
      <c r="C75" s="43">
        <v>10600</v>
      </c>
      <c r="D75" s="43">
        <v>11000</v>
      </c>
      <c r="E75" s="43">
        <v>11000</v>
      </c>
    </row>
    <row r="76" spans="1:5" ht="14.25" customHeight="1" x14ac:dyDescent="0.25">
      <c r="A76" s="53" t="s">
        <v>202</v>
      </c>
      <c r="B76" s="50" t="s">
        <v>203</v>
      </c>
      <c r="C76" s="51">
        <v>486877</v>
      </c>
      <c r="D76" s="51">
        <v>679540</v>
      </c>
      <c r="E76" s="51">
        <v>477540</v>
      </c>
    </row>
    <row r="77" spans="1:5" ht="15" hidden="1" customHeight="1" x14ac:dyDescent="0.25">
      <c r="A77" s="54" t="s">
        <v>82</v>
      </c>
      <c r="B77" s="44" t="s">
        <v>204</v>
      </c>
      <c r="C77" s="43">
        <v>416401</v>
      </c>
      <c r="D77" s="43">
        <v>615740</v>
      </c>
      <c r="E77" s="43">
        <v>413740</v>
      </c>
    </row>
    <row r="78" spans="1:5" x14ac:dyDescent="0.25">
      <c r="A78" s="54" t="s">
        <v>95</v>
      </c>
      <c r="B78" s="44" t="s">
        <v>205</v>
      </c>
      <c r="C78" s="43">
        <v>70476</v>
      </c>
      <c r="D78" s="43">
        <v>63800</v>
      </c>
      <c r="E78" s="43">
        <v>63800</v>
      </c>
    </row>
    <row r="79" spans="1:5" x14ac:dyDescent="0.25">
      <c r="A79" s="53" t="s">
        <v>241</v>
      </c>
      <c r="B79" s="50" t="s">
        <v>242</v>
      </c>
      <c r="C79" s="51">
        <v>3000</v>
      </c>
      <c r="D79" s="51">
        <v>3000</v>
      </c>
      <c r="E79" s="51">
        <v>3000</v>
      </c>
    </row>
    <row r="80" spans="1:5" x14ac:dyDescent="0.25">
      <c r="A80" s="54" t="s">
        <v>239</v>
      </c>
      <c r="B80" s="44" t="s">
        <v>240</v>
      </c>
      <c r="C80" s="43">
        <v>3000</v>
      </c>
      <c r="D80" s="43">
        <v>3000</v>
      </c>
      <c r="E80" s="43">
        <v>3000</v>
      </c>
    </row>
    <row r="81" spans="1:5" x14ac:dyDescent="0.25">
      <c r="A81" s="53" t="s">
        <v>206</v>
      </c>
      <c r="B81" s="50" t="s">
        <v>234</v>
      </c>
      <c r="C81" s="51">
        <v>32200</v>
      </c>
      <c r="D81" s="51">
        <v>32200</v>
      </c>
      <c r="E81" s="51">
        <v>32200</v>
      </c>
    </row>
    <row r="82" spans="1:5" x14ac:dyDescent="0.25">
      <c r="A82" s="54" t="s">
        <v>207</v>
      </c>
      <c r="B82" s="44" t="s">
        <v>208</v>
      </c>
      <c r="C82" s="43">
        <v>32200</v>
      </c>
      <c r="D82" s="43">
        <v>32200</v>
      </c>
      <c r="E82" s="43">
        <v>32200</v>
      </c>
    </row>
    <row r="83" spans="1:5" x14ac:dyDescent="0.25">
      <c r="A83" s="54" t="s">
        <v>84</v>
      </c>
      <c r="B83" s="44" t="s">
        <v>209</v>
      </c>
      <c r="C83" s="43">
        <v>0</v>
      </c>
      <c r="D83" s="43">
        <v>0</v>
      </c>
      <c r="E83" s="43">
        <v>0</v>
      </c>
    </row>
    <row r="84" spans="1:5" x14ac:dyDescent="0.25">
      <c r="A84" s="53" t="s">
        <v>210</v>
      </c>
      <c r="B84" s="50" t="s">
        <v>211</v>
      </c>
      <c r="C84" s="51">
        <v>72340</v>
      </c>
      <c r="D84" s="51">
        <v>72500</v>
      </c>
      <c r="E84" s="51">
        <v>72500</v>
      </c>
    </row>
    <row r="85" spans="1:5" x14ac:dyDescent="0.25">
      <c r="A85" s="54" t="s">
        <v>77</v>
      </c>
      <c r="B85" s="44" t="s">
        <v>212</v>
      </c>
      <c r="C85" s="43">
        <v>60000</v>
      </c>
      <c r="D85" s="43">
        <v>60000</v>
      </c>
      <c r="E85" s="43">
        <v>60000</v>
      </c>
    </row>
    <row r="86" spans="1:5" x14ac:dyDescent="0.25">
      <c r="A86" s="54" t="s">
        <v>91</v>
      </c>
      <c r="B86" s="44" t="s">
        <v>213</v>
      </c>
      <c r="C86" s="43">
        <v>12340</v>
      </c>
      <c r="D86" s="43">
        <v>12500</v>
      </c>
      <c r="E86" s="43">
        <v>12500</v>
      </c>
    </row>
    <row r="87" spans="1:5" x14ac:dyDescent="0.25">
      <c r="A87" s="53" t="s">
        <v>214</v>
      </c>
      <c r="B87" s="50" t="s">
        <v>215</v>
      </c>
      <c r="C87" s="51">
        <v>32540</v>
      </c>
      <c r="D87" s="51">
        <v>33000</v>
      </c>
      <c r="E87" s="51">
        <v>33000</v>
      </c>
    </row>
    <row r="88" spans="1:5" x14ac:dyDescent="0.25">
      <c r="A88" s="54" t="s">
        <v>216</v>
      </c>
      <c r="B88" s="44" t="s">
        <v>217</v>
      </c>
      <c r="C88" s="43">
        <v>32540</v>
      </c>
      <c r="D88" s="43">
        <v>33000</v>
      </c>
      <c r="E88" s="43">
        <v>33000</v>
      </c>
    </row>
  </sheetData>
  <pageMargins left="0.7" right="0.7" top="0.75" bottom="0.75" header="0.3" footer="0.3"/>
  <pageSetup paperSize="9" scale="68" orientation="landscape" r:id="rId1"/>
  <rowBreaks count="1" manualBreakCount="1">
    <brk id="4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DB269"/>
  <sheetViews>
    <sheetView showGridLines="0" tabSelected="1" topLeftCell="A245" zoomScale="120" zoomScaleNormal="120" workbookViewId="0">
      <selection activeCell="B268" sqref="B268"/>
    </sheetView>
  </sheetViews>
  <sheetFormatPr defaultRowHeight="15" x14ac:dyDescent="0.25"/>
  <cols>
    <col min="1" max="1" width="15.7109375" customWidth="1"/>
    <col min="2" max="2" width="10.7109375" customWidth="1"/>
    <col min="3" max="3" width="80.7109375" customWidth="1"/>
    <col min="4" max="9" width="15.7109375" style="1" customWidth="1"/>
  </cols>
  <sheetData>
    <row r="1" spans="1:3486" ht="18.75" x14ac:dyDescent="0.3">
      <c r="B1" s="100" t="s">
        <v>227</v>
      </c>
      <c r="C1" s="100"/>
    </row>
    <row r="2" spans="1:3486" ht="15.75" x14ac:dyDescent="0.25">
      <c r="A2" s="99" t="s">
        <v>228</v>
      </c>
      <c r="B2" s="99"/>
      <c r="C2" s="99"/>
      <c r="D2" s="99"/>
    </row>
    <row r="3" spans="1:3486" s="6" customFormat="1" ht="14.25" customHeight="1" x14ac:dyDescent="0.3">
      <c r="A3"/>
      <c r="B3" s="7"/>
      <c r="C3" s="7"/>
      <c r="D3" s="1"/>
      <c r="E3" s="1"/>
      <c r="F3" s="1"/>
      <c r="G3" s="1"/>
      <c r="H3" s="1"/>
      <c r="I3" s="1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</row>
    <row r="4" spans="1:3486" s="6" customFormat="1" ht="15.75" customHeight="1" x14ac:dyDescent="0.25">
      <c r="A4" s="101" t="s">
        <v>335</v>
      </c>
      <c r="B4" s="101"/>
      <c r="C4" s="101"/>
      <c r="D4" s="101"/>
      <c r="E4" s="101"/>
      <c r="F4" s="23"/>
      <c r="G4" s="23"/>
      <c r="H4" s="23"/>
      <c r="I4" s="2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</row>
    <row r="5" spans="1:3486" s="2" customFormat="1" ht="16.5" customHeight="1" x14ac:dyDescent="0.25">
      <c r="A5" s="97" t="s">
        <v>229</v>
      </c>
      <c r="B5" s="97"/>
      <c r="C5" s="97"/>
      <c r="D5" s="97"/>
      <c r="E5" s="23"/>
      <c r="F5" s="23"/>
      <c r="G5" s="23"/>
      <c r="H5" s="23"/>
      <c r="I5" s="23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6"/>
      <c r="DGW5" s="26"/>
      <c r="DGX5" s="26"/>
      <c r="DGY5" s="26"/>
      <c r="DGZ5" s="26"/>
      <c r="DHA5" s="26"/>
      <c r="DHB5" s="26"/>
      <c r="DHC5" s="26"/>
      <c r="DHD5" s="26"/>
      <c r="DHE5" s="26"/>
      <c r="DHF5" s="26"/>
      <c r="DHG5" s="26"/>
      <c r="DHH5" s="26"/>
      <c r="DHI5" s="26"/>
      <c r="DHJ5" s="26"/>
      <c r="DHK5" s="26"/>
      <c r="DHL5" s="26"/>
      <c r="DHM5" s="26"/>
      <c r="DHN5" s="26"/>
      <c r="DHO5" s="26"/>
      <c r="DHP5" s="26"/>
      <c r="DHQ5" s="26"/>
      <c r="DHR5" s="26"/>
      <c r="DHS5" s="26"/>
      <c r="DHT5" s="26"/>
      <c r="DHU5" s="26"/>
      <c r="DHV5" s="26"/>
      <c r="DHW5" s="26"/>
      <c r="DHX5" s="26"/>
      <c r="DHY5" s="26"/>
      <c r="DHZ5" s="26"/>
      <c r="DIA5" s="26"/>
      <c r="DIB5" s="26"/>
      <c r="DIC5" s="26"/>
      <c r="DID5" s="26"/>
      <c r="DIE5" s="26"/>
      <c r="DIF5" s="26"/>
      <c r="DIG5" s="26"/>
      <c r="DIH5" s="26"/>
      <c r="DII5" s="26"/>
      <c r="DIJ5" s="26"/>
      <c r="DIK5" s="26"/>
      <c r="DIL5" s="26"/>
      <c r="DIM5" s="26"/>
      <c r="DIN5" s="26"/>
      <c r="DIO5" s="26"/>
      <c r="DIP5" s="26"/>
      <c r="DIQ5" s="26"/>
      <c r="DIR5" s="26"/>
      <c r="DIS5" s="26"/>
      <c r="DIT5" s="26"/>
      <c r="DIU5" s="26"/>
      <c r="DIV5" s="26"/>
      <c r="DIW5" s="26"/>
      <c r="DIX5" s="26"/>
      <c r="DIY5" s="26"/>
      <c r="DIZ5" s="26"/>
      <c r="DJA5" s="26"/>
      <c r="DJB5" s="26"/>
      <c r="DJC5" s="26"/>
      <c r="DJD5" s="26"/>
      <c r="DJE5" s="26"/>
      <c r="DJF5" s="26"/>
      <c r="DJG5" s="26"/>
      <c r="DJH5" s="26"/>
      <c r="DJI5" s="26"/>
      <c r="DJJ5" s="26"/>
      <c r="DJK5" s="26"/>
      <c r="DJL5" s="26"/>
      <c r="DJM5" s="26"/>
      <c r="DJN5" s="26"/>
      <c r="DJO5" s="26"/>
      <c r="DJP5" s="26"/>
      <c r="DJQ5" s="26"/>
      <c r="DJR5" s="26"/>
      <c r="DJS5" s="26"/>
      <c r="DJT5" s="26"/>
      <c r="DJU5" s="26"/>
      <c r="DJV5" s="26"/>
      <c r="DJW5" s="26"/>
      <c r="DJX5" s="26"/>
      <c r="DJY5" s="26"/>
      <c r="DJZ5" s="26"/>
      <c r="DKA5" s="26"/>
      <c r="DKB5" s="26"/>
      <c r="DKC5" s="26"/>
      <c r="DKD5" s="26"/>
      <c r="DKE5" s="26"/>
      <c r="DKF5" s="26"/>
      <c r="DKG5" s="26"/>
      <c r="DKH5" s="26"/>
      <c r="DKI5" s="26"/>
      <c r="DKJ5" s="26"/>
      <c r="DKK5" s="26"/>
      <c r="DKL5" s="26"/>
      <c r="DKM5" s="26"/>
      <c r="DKN5" s="26"/>
      <c r="DKO5" s="26"/>
      <c r="DKP5" s="26"/>
      <c r="DKQ5" s="26"/>
      <c r="DKR5" s="26"/>
      <c r="DKS5" s="26"/>
      <c r="DKT5" s="26"/>
      <c r="DKU5" s="26"/>
      <c r="DKV5" s="26"/>
      <c r="DKW5" s="26"/>
      <c r="DKX5" s="26"/>
      <c r="DKY5" s="26"/>
      <c r="DKZ5" s="26"/>
      <c r="DLA5" s="26"/>
      <c r="DLB5" s="26"/>
      <c r="DLC5" s="26"/>
      <c r="DLD5" s="26"/>
      <c r="DLE5" s="26"/>
      <c r="DLF5" s="26"/>
      <c r="DLG5" s="26"/>
      <c r="DLH5" s="26"/>
      <c r="DLI5" s="26"/>
      <c r="DLJ5" s="26"/>
      <c r="DLK5" s="26"/>
      <c r="DLL5" s="26"/>
      <c r="DLM5" s="26"/>
      <c r="DLN5" s="26"/>
      <c r="DLO5" s="26"/>
      <c r="DLP5" s="26"/>
      <c r="DLQ5" s="26"/>
      <c r="DLR5" s="26"/>
      <c r="DLS5" s="26"/>
      <c r="DLT5" s="26"/>
      <c r="DLU5" s="26"/>
      <c r="DLV5" s="26"/>
      <c r="DLW5" s="26"/>
      <c r="DLX5" s="26"/>
      <c r="DLY5" s="26"/>
      <c r="DLZ5" s="26"/>
      <c r="DMA5" s="26"/>
      <c r="DMB5" s="26"/>
      <c r="DMC5" s="26"/>
      <c r="DMD5" s="26"/>
      <c r="DME5" s="26"/>
      <c r="DMF5" s="26"/>
      <c r="DMG5" s="26"/>
      <c r="DMH5" s="26"/>
      <c r="DMI5" s="26"/>
      <c r="DMJ5" s="26"/>
      <c r="DMK5" s="26"/>
      <c r="DML5" s="26"/>
      <c r="DMM5" s="26"/>
      <c r="DMN5" s="26"/>
      <c r="DMO5" s="26"/>
      <c r="DMP5" s="26"/>
      <c r="DMQ5" s="26"/>
      <c r="DMR5" s="26"/>
      <c r="DMS5" s="26"/>
      <c r="DMT5" s="26"/>
      <c r="DMU5" s="26"/>
      <c r="DMV5" s="26"/>
      <c r="DMW5" s="26"/>
      <c r="DMX5" s="26"/>
      <c r="DMY5" s="26"/>
      <c r="DMZ5" s="26"/>
      <c r="DNA5" s="26"/>
      <c r="DNB5" s="26"/>
      <c r="DNC5" s="26"/>
      <c r="DND5" s="26"/>
      <c r="DNE5" s="26"/>
      <c r="DNF5" s="26"/>
      <c r="DNG5" s="26"/>
      <c r="DNH5" s="26"/>
      <c r="DNI5" s="26"/>
      <c r="DNJ5" s="26"/>
      <c r="DNK5" s="26"/>
      <c r="DNL5" s="26"/>
      <c r="DNM5" s="26"/>
      <c r="DNN5" s="26"/>
      <c r="DNO5" s="26"/>
      <c r="DNP5" s="26"/>
      <c r="DNQ5" s="26"/>
      <c r="DNR5" s="26"/>
      <c r="DNS5" s="26"/>
      <c r="DNT5" s="26"/>
      <c r="DNU5" s="26"/>
      <c r="DNV5" s="26"/>
      <c r="DNW5" s="26"/>
      <c r="DNX5" s="26"/>
      <c r="DNY5" s="26"/>
      <c r="DNZ5" s="26"/>
      <c r="DOA5" s="26"/>
      <c r="DOB5" s="26"/>
      <c r="DOC5" s="26"/>
      <c r="DOD5" s="26"/>
      <c r="DOE5" s="26"/>
      <c r="DOF5" s="26"/>
      <c r="DOG5" s="26"/>
      <c r="DOH5" s="26"/>
      <c r="DOI5" s="26"/>
      <c r="DOJ5" s="26"/>
      <c r="DOK5" s="26"/>
      <c r="DOL5" s="26"/>
      <c r="DOM5" s="26"/>
      <c r="DON5" s="26"/>
      <c r="DOO5" s="26"/>
      <c r="DOP5" s="26"/>
      <c r="DOQ5" s="26"/>
      <c r="DOR5" s="26"/>
      <c r="DOS5" s="26"/>
      <c r="DOT5" s="26"/>
      <c r="DOU5" s="26"/>
      <c r="DOV5" s="26"/>
      <c r="DOW5" s="26"/>
      <c r="DOX5" s="26"/>
      <c r="DOY5" s="26"/>
      <c r="DOZ5" s="26"/>
      <c r="DPA5" s="26"/>
      <c r="DPB5" s="26"/>
      <c r="DPC5" s="26"/>
      <c r="DPD5" s="26"/>
      <c r="DPE5" s="26"/>
      <c r="DPF5" s="26"/>
      <c r="DPG5" s="26"/>
      <c r="DPH5" s="26"/>
      <c r="DPI5" s="26"/>
      <c r="DPJ5" s="26"/>
      <c r="DPK5" s="26"/>
      <c r="DPL5" s="26"/>
      <c r="DPM5" s="26"/>
      <c r="DPN5" s="26"/>
      <c r="DPO5" s="26"/>
      <c r="DPP5" s="26"/>
      <c r="DPQ5" s="26"/>
      <c r="DPR5" s="26"/>
      <c r="DPS5" s="26"/>
      <c r="DPT5" s="26"/>
      <c r="DPU5" s="26"/>
      <c r="DPV5" s="26"/>
      <c r="DPW5" s="26"/>
      <c r="DPX5" s="26"/>
      <c r="DPY5" s="26"/>
      <c r="DPZ5" s="26"/>
      <c r="DQA5" s="26"/>
      <c r="DQB5" s="26"/>
      <c r="DQC5" s="26"/>
      <c r="DQD5" s="26"/>
      <c r="DQE5" s="26"/>
      <c r="DQF5" s="26"/>
      <c r="DQG5" s="26"/>
      <c r="DQH5" s="26"/>
      <c r="DQI5" s="26"/>
      <c r="DQJ5" s="26"/>
      <c r="DQK5" s="26"/>
      <c r="DQL5" s="26"/>
      <c r="DQM5" s="26"/>
      <c r="DQN5" s="26"/>
      <c r="DQO5" s="26"/>
      <c r="DQP5" s="26"/>
      <c r="DQQ5" s="26"/>
      <c r="DQR5" s="26"/>
      <c r="DQS5" s="26"/>
      <c r="DQT5" s="26"/>
      <c r="DQU5" s="26"/>
      <c r="DQV5" s="26"/>
      <c r="DQW5" s="26"/>
      <c r="DQX5" s="26"/>
      <c r="DQY5" s="26"/>
      <c r="DQZ5" s="26"/>
      <c r="DRA5" s="26"/>
      <c r="DRB5" s="26"/>
      <c r="DRC5" s="26"/>
      <c r="DRD5" s="26"/>
      <c r="DRE5" s="26"/>
      <c r="DRF5" s="26"/>
      <c r="DRG5" s="26"/>
      <c r="DRH5" s="26"/>
      <c r="DRI5" s="26"/>
      <c r="DRJ5" s="26"/>
      <c r="DRK5" s="26"/>
      <c r="DRL5" s="26"/>
      <c r="DRM5" s="26"/>
      <c r="DRN5" s="26"/>
      <c r="DRO5" s="26"/>
      <c r="DRP5" s="26"/>
      <c r="DRQ5" s="26"/>
      <c r="DRR5" s="26"/>
      <c r="DRS5" s="26"/>
      <c r="DRT5" s="26"/>
      <c r="DRU5" s="26"/>
      <c r="DRV5" s="26"/>
      <c r="DRW5" s="26"/>
      <c r="DRX5" s="26"/>
      <c r="DRY5" s="26"/>
      <c r="DRZ5" s="26"/>
      <c r="DSA5" s="26"/>
      <c r="DSB5" s="26"/>
      <c r="DSC5" s="26"/>
      <c r="DSD5" s="26"/>
      <c r="DSE5" s="26"/>
      <c r="DSF5" s="26"/>
      <c r="DSG5" s="26"/>
      <c r="DSH5" s="26"/>
      <c r="DSI5" s="26"/>
      <c r="DSJ5" s="26"/>
      <c r="DSK5" s="26"/>
      <c r="DSL5" s="26"/>
      <c r="DSM5" s="26"/>
      <c r="DSN5" s="26"/>
      <c r="DSO5" s="26"/>
      <c r="DSP5" s="26"/>
      <c r="DSQ5" s="26"/>
      <c r="DSR5" s="26"/>
      <c r="DSS5" s="26"/>
      <c r="DST5" s="26"/>
      <c r="DSU5" s="26"/>
      <c r="DSV5" s="26"/>
      <c r="DSW5" s="26"/>
      <c r="DSX5" s="26"/>
      <c r="DSY5" s="26"/>
      <c r="DSZ5" s="26"/>
      <c r="DTA5" s="26"/>
      <c r="DTB5" s="26"/>
      <c r="DTC5" s="26"/>
      <c r="DTD5" s="26"/>
      <c r="DTE5" s="26"/>
      <c r="DTF5" s="26"/>
      <c r="DTG5" s="26"/>
      <c r="DTH5" s="26"/>
      <c r="DTI5" s="26"/>
      <c r="DTJ5" s="26"/>
      <c r="DTK5" s="26"/>
      <c r="DTL5" s="26"/>
      <c r="DTM5" s="26"/>
      <c r="DTN5" s="26"/>
      <c r="DTO5" s="26"/>
      <c r="DTP5" s="26"/>
      <c r="DTQ5" s="26"/>
      <c r="DTR5" s="26"/>
      <c r="DTS5" s="26"/>
      <c r="DTT5" s="26"/>
      <c r="DTU5" s="26"/>
      <c r="DTV5" s="26"/>
      <c r="DTW5" s="26"/>
      <c r="DTX5" s="26"/>
      <c r="DTY5" s="26"/>
      <c r="DTZ5" s="26"/>
      <c r="DUA5" s="26"/>
      <c r="DUB5" s="26"/>
      <c r="DUC5" s="26"/>
      <c r="DUD5" s="26"/>
      <c r="DUE5" s="26"/>
      <c r="DUF5" s="26"/>
      <c r="DUG5" s="26"/>
      <c r="DUH5" s="26"/>
      <c r="DUI5" s="26"/>
      <c r="DUJ5" s="26"/>
      <c r="DUK5" s="26"/>
      <c r="DUL5" s="26"/>
      <c r="DUM5" s="26"/>
      <c r="DUN5" s="26"/>
      <c r="DUO5" s="26"/>
      <c r="DUP5" s="26"/>
      <c r="DUQ5" s="26"/>
      <c r="DUR5" s="26"/>
      <c r="DUS5" s="26"/>
      <c r="DUT5" s="26"/>
      <c r="DUU5" s="26"/>
      <c r="DUV5" s="26"/>
      <c r="DUW5" s="26"/>
      <c r="DUX5" s="26"/>
      <c r="DUY5" s="26"/>
      <c r="DUZ5" s="26"/>
      <c r="DVA5" s="26"/>
      <c r="DVB5" s="26"/>
      <c r="DVC5" s="26"/>
      <c r="DVD5" s="26"/>
      <c r="DVE5" s="26"/>
      <c r="DVF5" s="26"/>
      <c r="DVG5" s="26"/>
      <c r="DVH5" s="26"/>
      <c r="DVI5" s="26"/>
      <c r="DVJ5" s="26"/>
      <c r="DVK5" s="26"/>
      <c r="DVL5" s="26"/>
      <c r="DVM5" s="26"/>
      <c r="DVN5" s="26"/>
      <c r="DVO5" s="26"/>
      <c r="DVP5" s="26"/>
      <c r="DVQ5" s="26"/>
      <c r="DVR5" s="26"/>
      <c r="DVS5" s="26"/>
      <c r="DVT5" s="26"/>
      <c r="DVU5" s="26"/>
      <c r="DVV5" s="26"/>
      <c r="DVW5" s="26"/>
      <c r="DVX5" s="26"/>
      <c r="DVY5" s="26"/>
      <c r="DVZ5" s="26"/>
      <c r="DWA5" s="26"/>
      <c r="DWB5" s="26"/>
      <c r="DWC5" s="26"/>
      <c r="DWD5" s="26"/>
      <c r="DWE5" s="26"/>
      <c r="DWF5" s="26"/>
      <c r="DWG5" s="26"/>
      <c r="DWH5" s="26"/>
      <c r="DWI5" s="26"/>
      <c r="DWJ5" s="26"/>
      <c r="DWK5" s="26"/>
      <c r="DWL5" s="26"/>
      <c r="DWM5" s="26"/>
      <c r="DWN5" s="26"/>
      <c r="DWO5" s="26"/>
      <c r="DWP5" s="26"/>
      <c r="DWQ5" s="26"/>
      <c r="DWR5" s="26"/>
      <c r="DWS5" s="26"/>
      <c r="DWT5" s="26"/>
      <c r="DWU5" s="26"/>
      <c r="DWV5" s="26"/>
      <c r="DWW5" s="26"/>
      <c r="DWX5" s="26"/>
      <c r="DWY5" s="26"/>
      <c r="DWZ5" s="26"/>
      <c r="DXA5" s="26"/>
      <c r="DXB5" s="26"/>
      <c r="DXC5" s="26"/>
      <c r="DXD5" s="26"/>
      <c r="DXE5" s="26"/>
      <c r="DXF5" s="26"/>
      <c r="DXG5" s="26"/>
      <c r="DXH5" s="26"/>
      <c r="DXI5" s="26"/>
      <c r="DXJ5" s="26"/>
      <c r="DXK5" s="26"/>
      <c r="DXL5" s="26"/>
      <c r="DXM5" s="26"/>
      <c r="DXN5" s="26"/>
      <c r="DXO5" s="26"/>
      <c r="DXP5" s="26"/>
      <c r="DXQ5" s="26"/>
      <c r="DXR5" s="26"/>
      <c r="DXS5" s="26"/>
      <c r="DXT5" s="26"/>
      <c r="DXU5" s="26"/>
      <c r="DXV5" s="26"/>
      <c r="DXW5" s="26"/>
      <c r="DXX5" s="26"/>
      <c r="DXY5" s="26"/>
      <c r="DXZ5" s="26"/>
      <c r="DYA5" s="26"/>
      <c r="DYB5" s="26"/>
      <c r="DYC5" s="26"/>
      <c r="DYD5" s="26"/>
      <c r="DYE5" s="26"/>
      <c r="DYF5" s="26"/>
      <c r="DYG5" s="26"/>
      <c r="DYH5" s="26"/>
      <c r="DYI5" s="26"/>
      <c r="DYJ5" s="26"/>
      <c r="DYK5" s="26"/>
      <c r="DYL5" s="26"/>
      <c r="DYM5" s="26"/>
      <c r="DYN5" s="26"/>
      <c r="DYO5" s="26"/>
      <c r="DYP5" s="26"/>
      <c r="DYQ5" s="26"/>
      <c r="DYR5" s="26"/>
      <c r="DYS5" s="26"/>
      <c r="DYT5" s="26"/>
      <c r="DYU5" s="26"/>
      <c r="DYV5" s="26"/>
      <c r="DYW5" s="26"/>
      <c r="DYX5" s="26"/>
      <c r="DYY5" s="26"/>
      <c r="DYZ5" s="26"/>
      <c r="DZA5" s="26"/>
      <c r="DZB5" s="26"/>
      <c r="DZC5" s="26"/>
      <c r="DZD5" s="26"/>
      <c r="DZE5" s="26"/>
      <c r="DZF5" s="26"/>
      <c r="DZG5" s="26"/>
      <c r="DZH5" s="26"/>
      <c r="DZI5" s="26"/>
      <c r="DZJ5" s="26"/>
      <c r="DZK5" s="26"/>
      <c r="DZL5" s="26"/>
      <c r="DZM5" s="26"/>
      <c r="DZN5" s="26"/>
      <c r="DZO5" s="26"/>
      <c r="DZP5" s="26"/>
      <c r="DZQ5" s="26"/>
      <c r="DZR5" s="26"/>
      <c r="DZS5" s="26"/>
      <c r="DZT5" s="26"/>
      <c r="DZU5" s="26"/>
      <c r="DZV5" s="26"/>
      <c r="DZW5" s="26"/>
      <c r="DZX5" s="26"/>
      <c r="DZY5" s="26"/>
      <c r="DZZ5" s="26"/>
      <c r="EAA5" s="26"/>
      <c r="EAB5" s="26"/>
      <c r="EAC5" s="26"/>
      <c r="EAD5" s="26"/>
      <c r="EAE5" s="26"/>
      <c r="EAF5" s="26"/>
      <c r="EAG5" s="26"/>
      <c r="EAH5" s="26"/>
      <c r="EAI5" s="26"/>
      <c r="EAJ5" s="26"/>
      <c r="EAK5" s="26"/>
      <c r="EAL5" s="26"/>
      <c r="EAM5" s="26"/>
      <c r="EAN5" s="26"/>
      <c r="EAO5" s="26"/>
      <c r="EAP5" s="26"/>
      <c r="EAQ5" s="26"/>
      <c r="EAR5" s="26"/>
      <c r="EAS5" s="26"/>
      <c r="EAT5" s="26"/>
      <c r="EAU5" s="26"/>
      <c r="EAV5" s="26"/>
      <c r="EAW5" s="26"/>
      <c r="EAX5" s="26"/>
      <c r="EAY5" s="26"/>
      <c r="EAZ5" s="26"/>
      <c r="EBA5" s="26"/>
      <c r="EBB5" s="26"/>
      <c r="EBC5" s="26"/>
      <c r="EBD5" s="26"/>
      <c r="EBE5" s="26"/>
      <c r="EBF5" s="26"/>
      <c r="EBG5" s="26"/>
      <c r="EBH5" s="26"/>
      <c r="EBI5" s="26"/>
      <c r="EBJ5" s="26"/>
      <c r="EBK5" s="26"/>
      <c r="EBL5" s="26"/>
      <c r="EBM5" s="26"/>
      <c r="EBN5" s="26"/>
      <c r="EBO5" s="26"/>
      <c r="EBP5" s="26"/>
      <c r="EBQ5" s="26"/>
      <c r="EBR5" s="26"/>
      <c r="EBS5" s="26"/>
      <c r="EBT5" s="26"/>
      <c r="EBU5" s="26"/>
      <c r="EBV5" s="26"/>
      <c r="EBW5" s="26"/>
      <c r="EBX5" s="26"/>
      <c r="EBY5" s="26"/>
      <c r="EBZ5" s="26"/>
      <c r="ECA5" s="26"/>
      <c r="ECB5" s="26"/>
      <c r="ECC5" s="26"/>
      <c r="ECD5" s="26"/>
      <c r="ECE5" s="26"/>
      <c r="ECF5" s="26"/>
      <c r="ECG5" s="26"/>
      <c r="ECH5" s="26"/>
      <c r="ECI5" s="26"/>
      <c r="ECJ5" s="26"/>
      <c r="ECK5" s="26"/>
      <c r="ECL5" s="26"/>
      <c r="ECM5" s="26"/>
      <c r="ECN5" s="26"/>
      <c r="ECO5" s="26"/>
      <c r="ECP5" s="26"/>
      <c r="ECQ5" s="26"/>
      <c r="ECR5" s="26"/>
      <c r="ECS5" s="26"/>
      <c r="ECT5" s="26"/>
      <c r="ECU5" s="26"/>
      <c r="ECV5" s="26"/>
      <c r="ECW5" s="26"/>
      <c r="ECX5" s="26"/>
      <c r="ECY5" s="26"/>
      <c r="ECZ5" s="26"/>
      <c r="EDA5" s="26"/>
      <c r="EDB5" s="26"/>
    </row>
    <row r="6" spans="1:3486" s="3" customFormat="1" ht="15.75" x14ac:dyDescent="0.25">
      <c r="A6"/>
      <c r="B6"/>
      <c r="C6"/>
      <c r="D6"/>
      <c r="E6" s="25"/>
      <c r="F6" s="25"/>
      <c r="G6" s="25"/>
      <c r="H6" s="25"/>
      <c r="I6" s="25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  <c r="AVR6" s="26"/>
      <c r="AVS6" s="26"/>
      <c r="AVT6" s="26"/>
      <c r="AVU6" s="26"/>
      <c r="AVV6" s="26"/>
      <c r="AVW6" s="26"/>
      <c r="AVX6" s="26"/>
      <c r="AVY6" s="26"/>
      <c r="AVZ6" s="26"/>
      <c r="AWA6" s="26"/>
      <c r="AWB6" s="26"/>
      <c r="AWC6" s="26"/>
      <c r="AWD6" s="26"/>
      <c r="AWE6" s="26"/>
      <c r="AWF6" s="26"/>
      <c r="AWG6" s="26"/>
      <c r="AWH6" s="26"/>
      <c r="AWI6" s="26"/>
      <c r="AWJ6" s="26"/>
      <c r="AWK6" s="26"/>
      <c r="AWL6" s="26"/>
      <c r="AWM6" s="26"/>
      <c r="AWN6" s="26"/>
      <c r="AWO6" s="26"/>
      <c r="AWP6" s="26"/>
      <c r="AWQ6" s="26"/>
      <c r="AWR6" s="26"/>
      <c r="AWS6" s="26"/>
      <c r="AWT6" s="26"/>
      <c r="AWU6" s="26"/>
      <c r="AWV6" s="26"/>
      <c r="AWW6" s="26"/>
      <c r="AWX6" s="26"/>
      <c r="AWY6" s="26"/>
      <c r="AWZ6" s="26"/>
      <c r="AXA6" s="26"/>
      <c r="AXB6" s="26"/>
      <c r="AXC6" s="26"/>
      <c r="AXD6" s="26"/>
      <c r="AXE6" s="26"/>
      <c r="AXF6" s="26"/>
      <c r="AXG6" s="26"/>
      <c r="AXH6" s="26"/>
      <c r="AXI6" s="26"/>
      <c r="AXJ6" s="26"/>
      <c r="AXK6" s="26"/>
      <c r="AXL6" s="26"/>
      <c r="AXM6" s="26"/>
      <c r="AXN6" s="26"/>
      <c r="AXO6" s="26"/>
      <c r="AXP6" s="26"/>
      <c r="AXQ6" s="26"/>
      <c r="AXR6" s="26"/>
      <c r="AXS6" s="26"/>
      <c r="AXT6" s="26"/>
      <c r="AXU6" s="26"/>
      <c r="AXV6" s="26"/>
      <c r="AXW6" s="26"/>
      <c r="AXX6" s="26"/>
      <c r="AXY6" s="26"/>
      <c r="AXZ6" s="26"/>
      <c r="AYA6" s="26"/>
      <c r="AYB6" s="26"/>
      <c r="AYC6" s="26"/>
      <c r="AYD6" s="26"/>
      <c r="AYE6" s="26"/>
      <c r="AYF6" s="26"/>
      <c r="AYG6" s="26"/>
      <c r="AYH6" s="26"/>
      <c r="AYI6" s="26"/>
      <c r="AYJ6" s="26"/>
      <c r="AYK6" s="26"/>
      <c r="AYL6" s="26"/>
      <c r="AYM6" s="26"/>
      <c r="AYN6" s="26"/>
      <c r="AYO6" s="26"/>
      <c r="AYP6" s="26"/>
      <c r="AYQ6" s="26"/>
      <c r="AYR6" s="26"/>
      <c r="AYS6" s="26"/>
      <c r="AYT6" s="26"/>
      <c r="AYU6" s="26"/>
      <c r="AYV6" s="26"/>
      <c r="AYW6" s="26"/>
      <c r="AYX6" s="26"/>
      <c r="AYY6" s="26"/>
      <c r="AYZ6" s="26"/>
      <c r="AZA6" s="26"/>
      <c r="AZB6" s="26"/>
      <c r="AZC6" s="26"/>
      <c r="AZD6" s="26"/>
      <c r="AZE6" s="26"/>
      <c r="AZF6" s="26"/>
      <c r="AZG6" s="26"/>
      <c r="AZH6" s="26"/>
      <c r="AZI6" s="26"/>
      <c r="AZJ6" s="26"/>
      <c r="AZK6" s="26"/>
      <c r="AZL6" s="26"/>
      <c r="AZM6" s="26"/>
      <c r="AZN6" s="26"/>
      <c r="AZO6" s="26"/>
      <c r="AZP6" s="26"/>
      <c r="AZQ6" s="26"/>
      <c r="AZR6" s="26"/>
      <c r="AZS6" s="26"/>
      <c r="AZT6" s="26"/>
      <c r="AZU6" s="26"/>
      <c r="AZV6" s="26"/>
      <c r="AZW6" s="26"/>
      <c r="AZX6" s="26"/>
      <c r="AZY6" s="26"/>
      <c r="AZZ6" s="26"/>
      <c r="BAA6" s="26"/>
      <c r="BAB6" s="26"/>
      <c r="BAC6" s="26"/>
      <c r="BAD6" s="26"/>
      <c r="BAE6" s="26"/>
      <c r="BAF6" s="26"/>
      <c r="BAG6" s="26"/>
      <c r="BAH6" s="26"/>
      <c r="BAI6" s="26"/>
      <c r="BAJ6" s="26"/>
      <c r="BAK6" s="26"/>
      <c r="BAL6" s="26"/>
      <c r="BAM6" s="26"/>
      <c r="BAN6" s="26"/>
      <c r="BAO6" s="26"/>
      <c r="BAP6" s="26"/>
      <c r="BAQ6" s="26"/>
      <c r="BAR6" s="26"/>
      <c r="BAS6" s="26"/>
      <c r="BAT6" s="26"/>
      <c r="BAU6" s="26"/>
      <c r="BAV6" s="26"/>
      <c r="BAW6" s="26"/>
      <c r="BAX6" s="26"/>
      <c r="BAY6" s="26"/>
      <c r="BAZ6" s="26"/>
      <c r="BBA6" s="26"/>
      <c r="BBB6" s="26"/>
      <c r="BBC6" s="26"/>
      <c r="BBD6" s="26"/>
      <c r="BBE6" s="26"/>
      <c r="BBF6" s="26"/>
      <c r="BBG6" s="26"/>
      <c r="BBH6" s="26"/>
      <c r="BBI6" s="26"/>
      <c r="BBJ6" s="26"/>
      <c r="BBK6" s="26"/>
      <c r="BBL6" s="26"/>
      <c r="BBM6" s="26"/>
      <c r="BBN6" s="26"/>
      <c r="BBO6" s="26"/>
      <c r="BBP6" s="26"/>
      <c r="BBQ6" s="26"/>
      <c r="BBR6" s="26"/>
      <c r="BBS6" s="26"/>
      <c r="BBT6" s="26"/>
      <c r="BBU6" s="26"/>
      <c r="BBV6" s="26"/>
      <c r="BBW6" s="26"/>
      <c r="BBX6" s="26"/>
      <c r="BBY6" s="26"/>
      <c r="BBZ6" s="26"/>
      <c r="BCA6" s="26"/>
      <c r="BCB6" s="26"/>
      <c r="BCC6" s="26"/>
      <c r="BCD6" s="26"/>
      <c r="BCE6" s="26"/>
      <c r="BCF6" s="26"/>
      <c r="BCG6" s="26"/>
      <c r="BCH6" s="26"/>
      <c r="BCI6" s="26"/>
      <c r="BCJ6" s="26"/>
      <c r="BCK6" s="26"/>
      <c r="BCL6" s="26"/>
      <c r="BCM6" s="26"/>
      <c r="BCN6" s="26"/>
      <c r="BCO6" s="26"/>
      <c r="BCP6" s="26"/>
      <c r="BCQ6" s="26"/>
      <c r="BCR6" s="26"/>
      <c r="BCS6" s="26"/>
      <c r="BCT6" s="26"/>
      <c r="BCU6" s="26"/>
      <c r="BCV6" s="26"/>
      <c r="BCW6" s="26"/>
      <c r="BCX6" s="26"/>
      <c r="BCY6" s="26"/>
      <c r="BCZ6" s="26"/>
      <c r="BDA6" s="26"/>
      <c r="BDB6" s="26"/>
      <c r="BDC6" s="26"/>
      <c r="BDD6" s="26"/>
      <c r="BDE6" s="26"/>
      <c r="BDF6" s="26"/>
      <c r="BDG6" s="26"/>
      <c r="BDH6" s="26"/>
      <c r="BDI6" s="26"/>
      <c r="BDJ6" s="26"/>
      <c r="BDK6" s="26"/>
      <c r="BDL6" s="26"/>
      <c r="BDM6" s="26"/>
      <c r="BDN6" s="26"/>
      <c r="BDO6" s="26"/>
      <c r="BDP6" s="26"/>
      <c r="BDQ6" s="26"/>
      <c r="BDR6" s="26"/>
      <c r="BDS6" s="26"/>
      <c r="BDT6" s="26"/>
      <c r="BDU6" s="26"/>
      <c r="BDV6" s="26"/>
      <c r="BDW6" s="26"/>
      <c r="BDX6" s="26"/>
      <c r="BDY6" s="26"/>
      <c r="BDZ6" s="26"/>
      <c r="BEA6" s="26"/>
      <c r="BEB6" s="26"/>
      <c r="BEC6" s="26"/>
      <c r="BED6" s="26"/>
      <c r="BEE6" s="26"/>
      <c r="BEF6" s="26"/>
      <c r="BEG6" s="26"/>
      <c r="BEH6" s="26"/>
      <c r="BEI6" s="26"/>
      <c r="BEJ6" s="26"/>
      <c r="BEK6" s="26"/>
      <c r="BEL6" s="26"/>
      <c r="BEM6" s="26"/>
      <c r="BEN6" s="26"/>
      <c r="BEO6" s="26"/>
      <c r="BEP6" s="26"/>
      <c r="BEQ6" s="26"/>
      <c r="BER6" s="26"/>
      <c r="BES6" s="26"/>
      <c r="BET6" s="26"/>
      <c r="BEU6" s="26"/>
      <c r="BEV6" s="26"/>
      <c r="BEW6" s="26"/>
      <c r="BEX6" s="26"/>
      <c r="BEY6" s="26"/>
      <c r="BEZ6" s="26"/>
      <c r="BFA6" s="26"/>
      <c r="BFB6" s="26"/>
      <c r="BFC6" s="26"/>
      <c r="BFD6" s="26"/>
      <c r="BFE6" s="26"/>
      <c r="BFF6" s="26"/>
      <c r="BFG6" s="26"/>
      <c r="BFH6" s="26"/>
      <c r="BFI6" s="26"/>
      <c r="BFJ6" s="26"/>
      <c r="BFK6" s="26"/>
      <c r="BFL6" s="26"/>
      <c r="BFM6" s="26"/>
      <c r="BFN6" s="26"/>
      <c r="BFO6" s="26"/>
      <c r="BFP6" s="26"/>
      <c r="BFQ6" s="26"/>
      <c r="BFR6" s="26"/>
      <c r="BFS6" s="26"/>
      <c r="BFT6" s="26"/>
      <c r="BFU6" s="26"/>
      <c r="BFV6" s="26"/>
      <c r="BFW6" s="26"/>
      <c r="BFX6" s="26"/>
      <c r="BFY6" s="26"/>
      <c r="BFZ6" s="26"/>
      <c r="BGA6" s="26"/>
      <c r="BGB6" s="26"/>
      <c r="BGC6" s="26"/>
      <c r="BGD6" s="26"/>
      <c r="BGE6" s="26"/>
      <c r="BGF6" s="26"/>
      <c r="BGG6" s="26"/>
      <c r="BGH6" s="26"/>
      <c r="BGI6" s="26"/>
      <c r="BGJ6" s="26"/>
      <c r="BGK6" s="26"/>
      <c r="BGL6" s="26"/>
      <c r="BGM6" s="26"/>
      <c r="BGN6" s="26"/>
      <c r="BGO6" s="26"/>
      <c r="BGP6" s="26"/>
      <c r="BGQ6" s="26"/>
      <c r="BGR6" s="26"/>
      <c r="BGS6" s="26"/>
      <c r="BGT6" s="26"/>
      <c r="BGU6" s="26"/>
      <c r="BGV6" s="26"/>
      <c r="BGW6" s="26"/>
      <c r="BGX6" s="26"/>
      <c r="BGY6" s="26"/>
      <c r="BGZ6" s="26"/>
      <c r="BHA6" s="26"/>
      <c r="BHB6" s="26"/>
      <c r="BHC6" s="26"/>
      <c r="BHD6" s="26"/>
      <c r="BHE6" s="26"/>
      <c r="BHF6" s="26"/>
      <c r="BHG6" s="26"/>
      <c r="BHH6" s="26"/>
      <c r="BHI6" s="26"/>
      <c r="BHJ6" s="26"/>
      <c r="BHK6" s="26"/>
      <c r="BHL6" s="26"/>
      <c r="BHM6" s="26"/>
      <c r="BHN6" s="26"/>
      <c r="BHO6" s="26"/>
      <c r="BHP6" s="26"/>
      <c r="BHQ6" s="26"/>
      <c r="BHR6" s="26"/>
      <c r="BHS6" s="26"/>
      <c r="BHT6" s="26"/>
      <c r="BHU6" s="26"/>
      <c r="BHV6" s="26"/>
      <c r="BHW6" s="26"/>
      <c r="BHX6" s="26"/>
      <c r="BHY6" s="26"/>
      <c r="BHZ6" s="26"/>
      <c r="BIA6" s="26"/>
      <c r="BIB6" s="26"/>
      <c r="BIC6" s="26"/>
      <c r="BID6" s="26"/>
      <c r="BIE6" s="26"/>
      <c r="BIF6" s="26"/>
      <c r="BIG6" s="26"/>
      <c r="BIH6" s="26"/>
      <c r="BII6" s="26"/>
      <c r="BIJ6" s="26"/>
      <c r="BIK6" s="26"/>
      <c r="BIL6" s="26"/>
      <c r="BIM6" s="26"/>
      <c r="BIN6" s="26"/>
      <c r="BIO6" s="26"/>
      <c r="BIP6" s="26"/>
      <c r="BIQ6" s="26"/>
      <c r="BIR6" s="26"/>
      <c r="BIS6" s="26"/>
      <c r="BIT6" s="26"/>
      <c r="BIU6" s="26"/>
      <c r="BIV6" s="26"/>
      <c r="BIW6" s="26"/>
      <c r="BIX6" s="26"/>
      <c r="BIY6" s="26"/>
      <c r="BIZ6" s="26"/>
      <c r="BJA6" s="26"/>
      <c r="BJB6" s="26"/>
      <c r="BJC6" s="26"/>
      <c r="BJD6" s="26"/>
      <c r="BJE6" s="26"/>
      <c r="BJF6" s="26"/>
      <c r="BJG6" s="26"/>
      <c r="BJH6" s="26"/>
      <c r="BJI6" s="26"/>
      <c r="BJJ6" s="26"/>
      <c r="BJK6" s="26"/>
      <c r="BJL6" s="26"/>
      <c r="BJM6" s="26"/>
      <c r="BJN6" s="26"/>
      <c r="BJO6" s="26"/>
      <c r="BJP6" s="26"/>
      <c r="BJQ6" s="26"/>
      <c r="BJR6" s="26"/>
      <c r="BJS6" s="26"/>
      <c r="BJT6" s="26"/>
      <c r="BJU6" s="26"/>
      <c r="BJV6" s="26"/>
      <c r="BJW6" s="26"/>
      <c r="BJX6" s="26"/>
      <c r="BJY6" s="26"/>
      <c r="BJZ6" s="26"/>
      <c r="BKA6" s="26"/>
      <c r="BKB6" s="26"/>
      <c r="BKC6" s="26"/>
      <c r="BKD6" s="26"/>
      <c r="BKE6" s="26"/>
      <c r="BKF6" s="26"/>
      <c r="BKG6" s="26"/>
      <c r="BKH6" s="26"/>
      <c r="BKI6" s="26"/>
      <c r="BKJ6" s="26"/>
      <c r="BKK6" s="26"/>
      <c r="BKL6" s="26"/>
      <c r="BKM6" s="26"/>
      <c r="BKN6" s="26"/>
      <c r="BKO6" s="26"/>
      <c r="BKP6" s="26"/>
      <c r="BKQ6" s="26"/>
      <c r="BKR6" s="26"/>
      <c r="BKS6" s="26"/>
      <c r="BKT6" s="26"/>
      <c r="BKU6" s="26"/>
      <c r="BKV6" s="26"/>
      <c r="BKW6" s="26"/>
      <c r="BKX6" s="26"/>
      <c r="BKY6" s="26"/>
      <c r="BKZ6" s="26"/>
      <c r="BLA6" s="26"/>
      <c r="BLB6" s="26"/>
      <c r="BLC6" s="26"/>
      <c r="BLD6" s="26"/>
      <c r="BLE6" s="26"/>
      <c r="BLF6" s="26"/>
      <c r="BLG6" s="26"/>
      <c r="BLH6" s="26"/>
      <c r="BLI6" s="26"/>
      <c r="BLJ6" s="26"/>
      <c r="BLK6" s="26"/>
      <c r="BLL6" s="26"/>
      <c r="BLM6" s="26"/>
      <c r="BLN6" s="26"/>
      <c r="BLO6" s="26"/>
      <c r="BLP6" s="26"/>
      <c r="BLQ6" s="26"/>
      <c r="BLR6" s="26"/>
      <c r="BLS6" s="26"/>
      <c r="BLT6" s="26"/>
      <c r="BLU6" s="26"/>
      <c r="BLV6" s="26"/>
      <c r="BLW6" s="26"/>
      <c r="BLX6" s="26"/>
      <c r="BLY6" s="26"/>
      <c r="BLZ6" s="26"/>
      <c r="BMA6" s="26"/>
      <c r="BMB6" s="26"/>
      <c r="BMC6" s="26"/>
      <c r="BMD6" s="26"/>
      <c r="BME6" s="26"/>
      <c r="BMF6" s="26"/>
      <c r="BMG6" s="26"/>
      <c r="BMH6" s="26"/>
      <c r="BMI6" s="26"/>
      <c r="BMJ6" s="26"/>
      <c r="BMK6" s="26"/>
      <c r="BML6" s="26"/>
      <c r="BMM6" s="26"/>
      <c r="BMN6" s="26"/>
      <c r="BMO6" s="26"/>
      <c r="BMP6" s="26"/>
      <c r="BMQ6" s="26"/>
      <c r="BMR6" s="26"/>
      <c r="BMS6" s="26"/>
      <c r="BMT6" s="26"/>
      <c r="BMU6" s="26"/>
      <c r="BMV6" s="26"/>
      <c r="BMW6" s="26"/>
      <c r="BMX6" s="26"/>
      <c r="BMY6" s="26"/>
      <c r="BMZ6" s="26"/>
      <c r="BNA6" s="26"/>
      <c r="BNB6" s="26"/>
      <c r="BNC6" s="26"/>
      <c r="BND6" s="26"/>
      <c r="BNE6" s="26"/>
      <c r="BNF6" s="26"/>
      <c r="BNG6" s="26"/>
      <c r="BNH6" s="26"/>
      <c r="BNI6" s="26"/>
      <c r="BNJ6" s="26"/>
      <c r="BNK6" s="26"/>
      <c r="BNL6" s="26"/>
      <c r="BNM6" s="26"/>
      <c r="BNN6" s="26"/>
      <c r="BNO6" s="26"/>
      <c r="BNP6" s="26"/>
      <c r="BNQ6" s="26"/>
      <c r="BNR6" s="26"/>
      <c r="BNS6" s="26"/>
      <c r="BNT6" s="26"/>
      <c r="BNU6" s="26"/>
      <c r="BNV6" s="26"/>
      <c r="BNW6" s="26"/>
      <c r="BNX6" s="26"/>
      <c r="BNY6" s="26"/>
      <c r="BNZ6" s="26"/>
      <c r="BOA6" s="26"/>
      <c r="BOB6" s="26"/>
      <c r="BOC6" s="26"/>
      <c r="BOD6" s="26"/>
      <c r="BOE6" s="26"/>
      <c r="BOF6" s="26"/>
      <c r="BOG6" s="26"/>
      <c r="BOH6" s="26"/>
      <c r="BOI6" s="26"/>
      <c r="BOJ6" s="26"/>
      <c r="BOK6" s="26"/>
      <c r="BOL6" s="26"/>
      <c r="BOM6" s="26"/>
      <c r="BON6" s="26"/>
      <c r="BOO6" s="26"/>
      <c r="BOP6" s="26"/>
      <c r="BOQ6" s="26"/>
      <c r="BOR6" s="26"/>
      <c r="BOS6" s="26"/>
      <c r="BOT6" s="26"/>
      <c r="BOU6" s="26"/>
      <c r="BOV6" s="26"/>
      <c r="BOW6" s="26"/>
      <c r="BOX6" s="26"/>
      <c r="BOY6" s="26"/>
      <c r="BOZ6" s="26"/>
      <c r="BPA6" s="26"/>
      <c r="BPB6" s="26"/>
      <c r="BPC6" s="26"/>
      <c r="BPD6" s="26"/>
      <c r="BPE6" s="26"/>
      <c r="BPF6" s="26"/>
      <c r="BPG6" s="26"/>
      <c r="BPH6" s="26"/>
      <c r="BPI6" s="26"/>
      <c r="BPJ6" s="26"/>
      <c r="BPK6" s="26"/>
      <c r="BPL6" s="26"/>
      <c r="BPM6" s="26"/>
      <c r="BPN6" s="26"/>
      <c r="BPO6" s="26"/>
      <c r="BPP6" s="26"/>
      <c r="BPQ6" s="26"/>
      <c r="BPR6" s="26"/>
      <c r="BPS6" s="26"/>
      <c r="BPT6" s="26"/>
      <c r="BPU6" s="26"/>
      <c r="BPV6" s="26"/>
      <c r="BPW6" s="26"/>
      <c r="BPX6" s="26"/>
      <c r="BPY6" s="26"/>
      <c r="BPZ6" s="26"/>
      <c r="BQA6" s="26"/>
      <c r="BQB6" s="26"/>
      <c r="BQC6" s="26"/>
      <c r="BQD6" s="26"/>
      <c r="BQE6" s="26"/>
      <c r="BQF6" s="26"/>
      <c r="BQG6" s="26"/>
      <c r="BQH6" s="26"/>
      <c r="BQI6" s="26"/>
      <c r="BQJ6" s="26"/>
      <c r="BQK6" s="26"/>
      <c r="BQL6" s="26"/>
      <c r="BQM6" s="26"/>
      <c r="BQN6" s="26"/>
      <c r="BQO6" s="26"/>
      <c r="BQP6" s="26"/>
      <c r="BQQ6" s="26"/>
      <c r="BQR6" s="26"/>
      <c r="BQS6" s="26"/>
      <c r="BQT6" s="26"/>
      <c r="BQU6" s="26"/>
      <c r="BQV6" s="26"/>
      <c r="BQW6" s="26"/>
      <c r="BQX6" s="26"/>
      <c r="BQY6" s="26"/>
      <c r="BQZ6" s="26"/>
      <c r="BRA6" s="26"/>
      <c r="BRB6" s="26"/>
      <c r="BRC6" s="26"/>
      <c r="BRD6" s="26"/>
      <c r="BRE6" s="26"/>
      <c r="BRF6" s="26"/>
      <c r="BRG6" s="26"/>
      <c r="BRH6" s="26"/>
      <c r="BRI6" s="26"/>
      <c r="BRJ6" s="26"/>
      <c r="BRK6" s="26"/>
      <c r="BRL6" s="26"/>
      <c r="BRM6" s="26"/>
      <c r="BRN6" s="26"/>
      <c r="BRO6" s="26"/>
      <c r="BRP6" s="26"/>
      <c r="BRQ6" s="26"/>
      <c r="BRR6" s="26"/>
      <c r="BRS6" s="26"/>
      <c r="BRT6" s="26"/>
      <c r="BRU6" s="26"/>
      <c r="BRV6" s="26"/>
      <c r="BRW6" s="26"/>
      <c r="BRX6" s="26"/>
      <c r="BRY6" s="26"/>
      <c r="BRZ6" s="26"/>
      <c r="BSA6" s="26"/>
      <c r="BSB6" s="26"/>
      <c r="BSC6" s="26"/>
      <c r="BSD6" s="26"/>
      <c r="BSE6" s="26"/>
      <c r="BSF6" s="26"/>
      <c r="BSG6" s="26"/>
      <c r="BSH6" s="26"/>
      <c r="BSI6" s="26"/>
      <c r="BSJ6" s="26"/>
      <c r="BSK6" s="26"/>
      <c r="BSL6" s="26"/>
      <c r="BSM6" s="26"/>
      <c r="BSN6" s="26"/>
      <c r="BSO6" s="26"/>
      <c r="BSP6" s="26"/>
      <c r="BSQ6" s="26"/>
      <c r="BSR6" s="26"/>
      <c r="BSS6" s="26"/>
      <c r="BST6" s="26"/>
      <c r="BSU6" s="26"/>
      <c r="BSV6" s="26"/>
      <c r="BSW6" s="26"/>
      <c r="BSX6" s="26"/>
      <c r="BSY6" s="26"/>
      <c r="BSZ6" s="26"/>
      <c r="BTA6" s="26"/>
      <c r="BTB6" s="26"/>
      <c r="BTC6" s="26"/>
      <c r="BTD6" s="26"/>
      <c r="BTE6" s="26"/>
      <c r="BTF6" s="26"/>
      <c r="BTG6" s="26"/>
      <c r="BTH6" s="26"/>
      <c r="BTI6" s="26"/>
      <c r="BTJ6" s="26"/>
      <c r="BTK6" s="26"/>
      <c r="BTL6" s="26"/>
      <c r="BTM6" s="26"/>
      <c r="BTN6" s="26"/>
      <c r="BTO6" s="26"/>
      <c r="BTP6" s="26"/>
      <c r="BTQ6" s="26"/>
      <c r="BTR6" s="26"/>
      <c r="BTS6" s="26"/>
      <c r="BTT6" s="26"/>
      <c r="BTU6" s="26"/>
      <c r="BTV6" s="26"/>
      <c r="BTW6" s="26"/>
      <c r="BTX6" s="26"/>
      <c r="BTY6" s="26"/>
      <c r="BTZ6" s="26"/>
      <c r="BUA6" s="26"/>
      <c r="BUB6" s="26"/>
      <c r="BUC6" s="26"/>
      <c r="BUD6" s="26"/>
      <c r="BUE6" s="26"/>
      <c r="BUF6" s="26"/>
      <c r="BUG6" s="26"/>
      <c r="BUH6" s="26"/>
      <c r="BUI6" s="26"/>
      <c r="BUJ6" s="26"/>
      <c r="BUK6" s="26"/>
      <c r="BUL6" s="26"/>
      <c r="BUM6" s="26"/>
      <c r="BUN6" s="26"/>
      <c r="BUO6" s="26"/>
      <c r="BUP6" s="26"/>
      <c r="BUQ6" s="26"/>
      <c r="BUR6" s="26"/>
      <c r="BUS6" s="26"/>
      <c r="BUT6" s="26"/>
      <c r="BUU6" s="26"/>
      <c r="BUV6" s="26"/>
      <c r="BUW6" s="26"/>
      <c r="BUX6" s="26"/>
      <c r="BUY6" s="26"/>
      <c r="BUZ6" s="26"/>
      <c r="BVA6" s="26"/>
      <c r="BVB6" s="26"/>
      <c r="BVC6" s="26"/>
      <c r="BVD6" s="26"/>
      <c r="BVE6" s="26"/>
      <c r="BVF6" s="26"/>
      <c r="BVG6" s="26"/>
      <c r="BVH6" s="26"/>
      <c r="BVI6" s="26"/>
      <c r="BVJ6" s="26"/>
      <c r="BVK6" s="26"/>
      <c r="BVL6" s="26"/>
      <c r="BVM6" s="26"/>
      <c r="BVN6" s="26"/>
      <c r="BVO6" s="26"/>
      <c r="BVP6" s="26"/>
      <c r="BVQ6" s="26"/>
      <c r="BVR6" s="26"/>
      <c r="BVS6" s="26"/>
      <c r="BVT6" s="26"/>
      <c r="BVU6" s="26"/>
      <c r="BVV6" s="26"/>
      <c r="BVW6" s="26"/>
      <c r="BVX6" s="26"/>
      <c r="BVY6" s="26"/>
      <c r="BVZ6" s="26"/>
      <c r="BWA6" s="26"/>
      <c r="BWB6" s="26"/>
      <c r="BWC6" s="26"/>
      <c r="BWD6" s="26"/>
      <c r="BWE6" s="26"/>
      <c r="BWF6" s="26"/>
      <c r="BWG6" s="26"/>
      <c r="BWH6" s="26"/>
      <c r="BWI6" s="26"/>
      <c r="BWJ6" s="26"/>
      <c r="BWK6" s="26"/>
      <c r="BWL6" s="26"/>
      <c r="BWM6" s="26"/>
      <c r="BWN6" s="26"/>
      <c r="BWO6" s="26"/>
      <c r="BWP6" s="26"/>
      <c r="BWQ6" s="26"/>
      <c r="BWR6" s="26"/>
      <c r="BWS6" s="26"/>
      <c r="BWT6" s="26"/>
      <c r="BWU6" s="26"/>
      <c r="BWV6" s="26"/>
      <c r="BWW6" s="26"/>
      <c r="BWX6" s="26"/>
      <c r="BWY6" s="26"/>
      <c r="BWZ6" s="26"/>
      <c r="BXA6" s="26"/>
      <c r="BXB6" s="26"/>
      <c r="BXC6" s="26"/>
      <c r="BXD6" s="26"/>
      <c r="BXE6" s="26"/>
      <c r="BXF6" s="26"/>
      <c r="BXG6" s="26"/>
      <c r="BXH6" s="26"/>
      <c r="BXI6" s="26"/>
      <c r="BXJ6" s="26"/>
      <c r="BXK6" s="26"/>
      <c r="BXL6" s="26"/>
      <c r="BXM6" s="26"/>
      <c r="BXN6" s="26"/>
      <c r="BXO6" s="26"/>
      <c r="BXP6" s="26"/>
      <c r="BXQ6" s="26"/>
      <c r="BXR6" s="26"/>
      <c r="BXS6" s="26"/>
      <c r="BXT6" s="26"/>
      <c r="BXU6" s="26"/>
      <c r="BXV6" s="26"/>
      <c r="BXW6" s="26"/>
      <c r="BXX6" s="26"/>
      <c r="BXY6" s="26"/>
      <c r="BXZ6" s="26"/>
      <c r="BYA6" s="26"/>
      <c r="BYB6" s="26"/>
      <c r="BYC6" s="26"/>
      <c r="BYD6" s="26"/>
      <c r="BYE6" s="26"/>
      <c r="BYF6" s="26"/>
      <c r="BYG6" s="26"/>
      <c r="BYH6" s="26"/>
      <c r="BYI6" s="26"/>
      <c r="BYJ6" s="26"/>
      <c r="BYK6" s="26"/>
      <c r="BYL6" s="26"/>
      <c r="BYM6" s="26"/>
      <c r="BYN6" s="26"/>
      <c r="BYO6" s="26"/>
      <c r="BYP6" s="26"/>
      <c r="BYQ6" s="26"/>
      <c r="BYR6" s="26"/>
      <c r="BYS6" s="26"/>
      <c r="BYT6" s="26"/>
      <c r="BYU6" s="26"/>
      <c r="BYV6" s="26"/>
      <c r="BYW6" s="26"/>
      <c r="BYX6" s="26"/>
      <c r="BYY6" s="26"/>
      <c r="BYZ6" s="26"/>
      <c r="BZA6" s="26"/>
      <c r="BZB6" s="26"/>
      <c r="BZC6" s="26"/>
      <c r="BZD6" s="26"/>
      <c r="BZE6" s="26"/>
      <c r="BZF6" s="26"/>
      <c r="BZG6" s="26"/>
      <c r="BZH6" s="26"/>
      <c r="BZI6" s="26"/>
      <c r="BZJ6" s="26"/>
      <c r="BZK6" s="26"/>
      <c r="BZL6" s="26"/>
      <c r="BZM6" s="26"/>
      <c r="BZN6" s="26"/>
      <c r="BZO6" s="26"/>
      <c r="BZP6" s="26"/>
      <c r="BZQ6" s="26"/>
      <c r="BZR6" s="26"/>
      <c r="BZS6" s="26"/>
      <c r="BZT6" s="26"/>
      <c r="BZU6" s="26"/>
      <c r="BZV6" s="26"/>
      <c r="BZW6" s="26"/>
      <c r="BZX6" s="26"/>
      <c r="BZY6" s="26"/>
      <c r="BZZ6" s="26"/>
      <c r="CAA6" s="26"/>
      <c r="CAB6" s="26"/>
      <c r="CAC6" s="26"/>
      <c r="CAD6" s="26"/>
      <c r="CAE6" s="26"/>
      <c r="CAF6" s="26"/>
      <c r="CAG6" s="26"/>
      <c r="CAH6" s="26"/>
      <c r="CAI6" s="26"/>
      <c r="CAJ6" s="26"/>
      <c r="CAK6" s="26"/>
      <c r="CAL6" s="26"/>
      <c r="CAM6" s="26"/>
      <c r="CAN6" s="26"/>
      <c r="CAO6" s="26"/>
      <c r="CAP6" s="26"/>
      <c r="CAQ6" s="26"/>
      <c r="CAR6" s="26"/>
      <c r="CAS6" s="26"/>
      <c r="CAT6" s="26"/>
      <c r="CAU6" s="26"/>
      <c r="CAV6" s="26"/>
      <c r="CAW6" s="26"/>
      <c r="CAX6" s="26"/>
      <c r="CAY6" s="26"/>
      <c r="CAZ6" s="26"/>
      <c r="CBA6" s="26"/>
      <c r="CBB6" s="26"/>
      <c r="CBC6" s="26"/>
      <c r="CBD6" s="26"/>
      <c r="CBE6" s="26"/>
      <c r="CBF6" s="26"/>
      <c r="CBG6" s="26"/>
      <c r="CBH6" s="26"/>
      <c r="CBI6" s="26"/>
      <c r="CBJ6" s="26"/>
      <c r="CBK6" s="26"/>
      <c r="CBL6" s="26"/>
      <c r="CBM6" s="26"/>
      <c r="CBN6" s="26"/>
      <c r="CBO6" s="26"/>
      <c r="CBP6" s="26"/>
      <c r="CBQ6" s="26"/>
      <c r="CBR6" s="26"/>
      <c r="CBS6" s="26"/>
      <c r="CBT6" s="26"/>
      <c r="CBU6" s="26"/>
      <c r="CBV6" s="26"/>
      <c r="CBW6" s="26"/>
      <c r="CBX6" s="26"/>
      <c r="CBY6" s="26"/>
      <c r="CBZ6" s="26"/>
      <c r="CCA6" s="26"/>
      <c r="CCB6" s="26"/>
      <c r="CCC6" s="26"/>
      <c r="CCD6" s="26"/>
      <c r="CCE6" s="26"/>
      <c r="CCF6" s="26"/>
      <c r="CCG6" s="26"/>
      <c r="CCH6" s="26"/>
      <c r="CCI6" s="26"/>
      <c r="CCJ6" s="26"/>
      <c r="CCK6" s="26"/>
      <c r="CCL6" s="26"/>
      <c r="CCM6" s="26"/>
      <c r="CCN6" s="26"/>
      <c r="CCO6" s="26"/>
      <c r="CCP6" s="26"/>
      <c r="CCQ6" s="26"/>
      <c r="CCR6" s="26"/>
      <c r="CCS6" s="26"/>
      <c r="CCT6" s="26"/>
      <c r="CCU6" s="26"/>
      <c r="CCV6" s="26"/>
      <c r="CCW6" s="26"/>
      <c r="CCX6" s="26"/>
      <c r="CCY6" s="26"/>
      <c r="CCZ6" s="26"/>
      <c r="CDA6" s="26"/>
      <c r="CDB6" s="26"/>
      <c r="CDC6" s="26"/>
      <c r="CDD6" s="26"/>
      <c r="CDE6" s="26"/>
      <c r="CDF6" s="26"/>
      <c r="CDG6" s="26"/>
      <c r="CDH6" s="26"/>
      <c r="CDI6" s="26"/>
      <c r="CDJ6" s="26"/>
      <c r="CDK6" s="26"/>
      <c r="CDL6" s="26"/>
      <c r="CDM6" s="26"/>
      <c r="CDN6" s="26"/>
      <c r="CDO6" s="26"/>
      <c r="CDP6" s="26"/>
      <c r="CDQ6" s="26"/>
      <c r="CDR6" s="26"/>
      <c r="CDS6" s="26"/>
      <c r="CDT6" s="26"/>
      <c r="CDU6" s="26"/>
      <c r="CDV6" s="26"/>
      <c r="CDW6" s="26"/>
      <c r="CDX6" s="26"/>
      <c r="CDY6" s="26"/>
      <c r="CDZ6" s="26"/>
      <c r="CEA6" s="26"/>
      <c r="CEB6" s="26"/>
      <c r="CEC6" s="26"/>
      <c r="CED6" s="26"/>
      <c r="CEE6" s="26"/>
      <c r="CEF6" s="26"/>
      <c r="CEG6" s="26"/>
      <c r="CEH6" s="26"/>
      <c r="CEI6" s="26"/>
      <c r="CEJ6" s="26"/>
      <c r="CEK6" s="26"/>
      <c r="CEL6" s="26"/>
      <c r="CEM6" s="26"/>
      <c r="CEN6" s="26"/>
      <c r="CEO6" s="26"/>
      <c r="CEP6" s="26"/>
      <c r="CEQ6" s="26"/>
      <c r="CER6" s="26"/>
      <c r="CES6" s="26"/>
      <c r="CET6" s="26"/>
      <c r="CEU6" s="26"/>
      <c r="CEV6" s="26"/>
      <c r="CEW6" s="26"/>
      <c r="CEX6" s="26"/>
      <c r="CEY6" s="26"/>
      <c r="CEZ6" s="26"/>
      <c r="CFA6" s="26"/>
      <c r="CFB6" s="26"/>
      <c r="CFC6" s="26"/>
      <c r="CFD6" s="26"/>
      <c r="CFE6" s="26"/>
      <c r="CFF6" s="26"/>
      <c r="CFG6" s="26"/>
      <c r="CFH6" s="26"/>
      <c r="CFI6" s="26"/>
      <c r="CFJ6" s="26"/>
      <c r="CFK6" s="26"/>
      <c r="CFL6" s="26"/>
      <c r="CFM6" s="26"/>
      <c r="CFN6" s="26"/>
      <c r="CFO6" s="26"/>
      <c r="CFP6" s="26"/>
      <c r="CFQ6" s="26"/>
      <c r="CFR6" s="26"/>
      <c r="CFS6" s="26"/>
      <c r="CFT6" s="26"/>
      <c r="CFU6" s="26"/>
      <c r="CFV6" s="26"/>
      <c r="CFW6" s="26"/>
      <c r="CFX6" s="26"/>
      <c r="CFY6" s="26"/>
      <c r="CFZ6" s="26"/>
      <c r="CGA6" s="26"/>
      <c r="CGB6" s="26"/>
      <c r="CGC6" s="26"/>
      <c r="CGD6" s="26"/>
      <c r="CGE6" s="26"/>
      <c r="CGF6" s="26"/>
      <c r="CGG6" s="26"/>
      <c r="CGH6" s="26"/>
      <c r="CGI6" s="26"/>
      <c r="CGJ6" s="26"/>
      <c r="CGK6" s="26"/>
      <c r="CGL6" s="26"/>
      <c r="CGM6" s="26"/>
      <c r="CGN6" s="26"/>
      <c r="CGO6" s="26"/>
      <c r="CGP6" s="26"/>
      <c r="CGQ6" s="26"/>
      <c r="CGR6" s="26"/>
      <c r="CGS6" s="26"/>
      <c r="CGT6" s="26"/>
      <c r="CGU6" s="26"/>
      <c r="CGV6" s="26"/>
      <c r="CGW6" s="26"/>
      <c r="CGX6" s="26"/>
      <c r="CGY6" s="26"/>
      <c r="CGZ6" s="26"/>
      <c r="CHA6" s="26"/>
      <c r="CHB6" s="26"/>
      <c r="CHC6" s="26"/>
      <c r="CHD6" s="26"/>
      <c r="CHE6" s="26"/>
      <c r="CHF6" s="26"/>
      <c r="CHG6" s="26"/>
      <c r="CHH6" s="26"/>
      <c r="CHI6" s="26"/>
      <c r="CHJ6" s="26"/>
      <c r="CHK6" s="26"/>
      <c r="CHL6" s="26"/>
      <c r="CHM6" s="26"/>
      <c r="CHN6" s="26"/>
      <c r="CHO6" s="26"/>
      <c r="CHP6" s="26"/>
      <c r="CHQ6" s="26"/>
      <c r="CHR6" s="26"/>
      <c r="CHS6" s="26"/>
      <c r="CHT6" s="26"/>
      <c r="CHU6" s="26"/>
      <c r="CHV6" s="26"/>
      <c r="CHW6" s="26"/>
      <c r="CHX6" s="26"/>
      <c r="CHY6" s="26"/>
      <c r="CHZ6" s="26"/>
      <c r="CIA6" s="26"/>
      <c r="CIB6" s="26"/>
      <c r="CIC6" s="26"/>
      <c r="CID6" s="26"/>
      <c r="CIE6" s="26"/>
      <c r="CIF6" s="26"/>
      <c r="CIG6" s="26"/>
      <c r="CIH6" s="26"/>
      <c r="CII6" s="26"/>
      <c r="CIJ6" s="26"/>
      <c r="CIK6" s="26"/>
      <c r="CIL6" s="26"/>
      <c r="CIM6" s="26"/>
      <c r="CIN6" s="26"/>
      <c r="CIO6" s="26"/>
      <c r="CIP6" s="26"/>
      <c r="CIQ6" s="26"/>
      <c r="CIR6" s="26"/>
      <c r="CIS6" s="26"/>
      <c r="CIT6" s="26"/>
      <c r="CIU6" s="26"/>
      <c r="CIV6" s="26"/>
      <c r="CIW6" s="26"/>
      <c r="CIX6" s="26"/>
      <c r="CIY6" s="26"/>
      <c r="CIZ6" s="26"/>
      <c r="CJA6" s="26"/>
      <c r="CJB6" s="26"/>
      <c r="CJC6" s="26"/>
      <c r="CJD6" s="26"/>
      <c r="CJE6" s="26"/>
      <c r="CJF6" s="26"/>
      <c r="CJG6" s="26"/>
      <c r="CJH6" s="26"/>
      <c r="CJI6" s="26"/>
      <c r="CJJ6" s="26"/>
      <c r="CJK6" s="26"/>
      <c r="CJL6" s="26"/>
      <c r="CJM6" s="26"/>
      <c r="CJN6" s="26"/>
      <c r="CJO6" s="26"/>
      <c r="CJP6" s="26"/>
      <c r="CJQ6" s="26"/>
      <c r="CJR6" s="26"/>
      <c r="CJS6" s="26"/>
      <c r="CJT6" s="26"/>
      <c r="CJU6" s="26"/>
      <c r="CJV6" s="26"/>
      <c r="CJW6" s="26"/>
      <c r="CJX6" s="26"/>
      <c r="CJY6" s="26"/>
      <c r="CJZ6" s="26"/>
      <c r="CKA6" s="26"/>
      <c r="CKB6" s="26"/>
      <c r="CKC6" s="26"/>
      <c r="CKD6" s="26"/>
      <c r="CKE6" s="26"/>
      <c r="CKF6" s="26"/>
      <c r="CKG6" s="26"/>
      <c r="CKH6" s="26"/>
      <c r="CKI6" s="26"/>
      <c r="CKJ6" s="26"/>
      <c r="CKK6" s="26"/>
      <c r="CKL6" s="26"/>
      <c r="CKM6" s="26"/>
      <c r="CKN6" s="26"/>
      <c r="CKO6" s="26"/>
      <c r="CKP6" s="26"/>
      <c r="CKQ6" s="26"/>
      <c r="CKR6" s="26"/>
      <c r="CKS6" s="26"/>
      <c r="CKT6" s="26"/>
      <c r="CKU6" s="26"/>
      <c r="CKV6" s="26"/>
      <c r="CKW6" s="26"/>
      <c r="CKX6" s="26"/>
      <c r="CKY6" s="26"/>
      <c r="CKZ6" s="26"/>
      <c r="CLA6" s="26"/>
      <c r="CLB6" s="26"/>
      <c r="CLC6" s="26"/>
      <c r="CLD6" s="26"/>
      <c r="CLE6" s="26"/>
      <c r="CLF6" s="26"/>
      <c r="CLG6" s="26"/>
      <c r="CLH6" s="26"/>
      <c r="CLI6" s="26"/>
      <c r="CLJ6" s="26"/>
      <c r="CLK6" s="26"/>
      <c r="CLL6" s="26"/>
      <c r="CLM6" s="26"/>
      <c r="CLN6" s="26"/>
      <c r="CLO6" s="26"/>
      <c r="CLP6" s="26"/>
      <c r="CLQ6" s="26"/>
      <c r="CLR6" s="26"/>
      <c r="CLS6" s="26"/>
      <c r="CLT6" s="26"/>
      <c r="CLU6" s="26"/>
      <c r="CLV6" s="26"/>
      <c r="CLW6" s="26"/>
      <c r="CLX6" s="26"/>
      <c r="CLY6" s="26"/>
      <c r="CLZ6" s="26"/>
      <c r="CMA6" s="26"/>
      <c r="CMB6" s="26"/>
      <c r="CMC6" s="26"/>
      <c r="CMD6" s="26"/>
      <c r="CME6" s="26"/>
      <c r="CMF6" s="26"/>
      <c r="CMG6" s="26"/>
      <c r="CMH6" s="26"/>
      <c r="CMI6" s="26"/>
      <c r="CMJ6" s="26"/>
      <c r="CMK6" s="26"/>
      <c r="CML6" s="26"/>
      <c r="CMM6" s="26"/>
      <c r="CMN6" s="26"/>
      <c r="CMO6" s="26"/>
      <c r="CMP6" s="26"/>
      <c r="CMQ6" s="26"/>
      <c r="CMR6" s="26"/>
      <c r="CMS6" s="26"/>
      <c r="CMT6" s="26"/>
      <c r="CMU6" s="26"/>
      <c r="CMV6" s="26"/>
      <c r="CMW6" s="26"/>
      <c r="CMX6" s="26"/>
      <c r="CMY6" s="26"/>
      <c r="CMZ6" s="26"/>
      <c r="CNA6" s="26"/>
      <c r="CNB6" s="26"/>
      <c r="CNC6" s="26"/>
      <c r="CND6" s="26"/>
      <c r="CNE6" s="26"/>
      <c r="CNF6" s="26"/>
      <c r="CNG6" s="26"/>
      <c r="CNH6" s="26"/>
      <c r="CNI6" s="26"/>
      <c r="CNJ6" s="26"/>
      <c r="CNK6" s="26"/>
      <c r="CNL6" s="26"/>
      <c r="CNM6" s="26"/>
      <c r="CNN6" s="26"/>
      <c r="CNO6" s="26"/>
      <c r="CNP6" s="26"/>
      <c r="CNQ6" s="26"/>
      <c r="CNR6" s="26"/>
      <c r="CNS6" s="26"/>
      <c r="CNT6" s="26"/>
      <c r="CNU6" s="26"/>
      <c r="CNV6" s="26"/>
      <c r="CNW6" s="26"/>
      <c r="CNX6" s="26"/>
      <c r="CNY6" s="26"/>
      <c r="CNZ6" s="26"/>
      <c r="COA6" s="26"/>
      <c r="COB6" s="26"/>
      <c r="COC6" s="26"/>
      <c r="COD6" s="26"/>
      <c r="COE6" s="26"/>
      <c r="COF6" s="26"/>
      <c r="COG6" s="26"/>
      <c r="COH6" s="26"/>
      <c r="COI6" s="26"/>
      <c r="COJ6" s="26"/>
      <c r="COK6" s="26"/>
      <c r="COL6" s="26"/>
      <c r="COM6" s="26"/>
      <c r="CON6" s="26"/>
      <c r="COO6" s="26"/>
      <c r="COP6" s="26"/>
      <c r="COQ6" s="26"/>
      <c r="COR6" s="26"/>
      <c r="COS6" s="26"/>
      <c r="COT6" s="26"/>
      <c r="COU6" s="26"/>
      <c r="COV6" s="26"/>
      <c r="COW6" s="26"/>
      <c r="COX6" s="26"/>
      <c r="COY6" s="26"/>
      <c r="COZ6" s="26"/>
      <c r="CPA6" s="26"/>
      <c r="CPB6" s="26"/>
      <c r="CPC6" s="26"/>
      <c r="CPD6" s="26"/>
      <c r="CPE6" s="26"/>
      <c r="CPF6" s="26"/>
      <c r="CPG6" s="26"/>
      <c r="CPH6" s="26"/>
      <c r="CPI6" s="26"/>
      <c r="CPJ6" s="26"/>
      <c r="CPK6" s="26"/>
      <c r="CPL6" s="26"/>
      <c r="CPM6" s="26"/>
      <c r="CPN6" s="26"/>
      <c r="CPO6" s="26"/>
      <c r="CPP6" s="26"/>
      <c r="CPQ6" s="26"/>
      <c r="CPR6" s="26"/>
      <c r="CPS6" s="26"/>
      <c r="CPT6" s="26"/>
      <c r="CPU6" s="26"/>
      <c r="CPV6" s="26"/>
      <c r="CPW6" s="26"/>
      <c r="CPX6" s="26"/>
      <c r="CPY6" s="26"/>
      <c r="CPZ6" s="26"/>
      <c r="CQA6" s="26"/>
      <c r="CQB6" s="26"/>
      <c r="CQC6" s="26"/>
      <c r="CQD6" s="26"/>
      <c r="CQE6" s="26"/>
      <c r="CQF6" s="26"/>
      <c r="CQG6" s="26"/>
      <c r="CQH6" s="26"/>
      <c r="CQI6" s="26"/>
      <c r="CQJ6" s="26"/>
      <c r="CQK6" s="26"/>
      <c r="CQL6" s="26"/>
      <c r="CQM6" s="26"/>
      <c r="CQN6" s="26"/>
      <c r="CQO6" s="26"/>
      <c r="CQP6" s="26"/>
      <c r="CQQ6" s="26"/>
      <c r="CQR6" s="26"/>
      <c r="CQS6" s="26"/>
      <c r="CQT6" s="26"/>
      <c r="CQU6" s="26"/>
      <c r="CQV6" s="26"/>
      <c r="CQW6" s="26"/>
      <c r="CQX6" s="26"/>
      <c r="CQY6" s="26"/>
      <c r="CQZ6" s="26"/>
      <c r="CRA6" s="26"/>
      <c r="CRB6" s="26"/>
      <c r="CRC6" s="26"/>
      <c r="CRD6" s="26"/>
      <c r="CRE6" s="26"/>
      <c r="CRF6" s="26"/>
      <c r="CRG6" s="26"/>
      <c r="CRH6" s="26"/>
      <c r="CRI6" s="26"/>
      <c r="CRJ6" s="26"/>
      <c r="CRK6" s="26"/>
      <c r="CRL6" s="26"/>
      <c r="CRM6" s="26"/>
      <c r="CRN6" s="26"/>
      <c r="CRO6" s="26"/>
      <c r="CRP6" s="26"/>
      <c r="CRQ6" s="26"/>
      <c r="CRR6" s="26"/>
      <c r="CRS6" s="26"/>
      <c r="CRT6" s="26"/>
      <c r="CRU6" s="26"/>
      <c r="CRV6" s="26"/>
      <c r="CRW6" s="26"/>
      <c r="CRX6" s="26"/>
      <c r="CRY6" s="26"/>
      <c r="CRZ6" s="26"/>
      <c r="CSA6" s="26"/>
      <c r="CSB6" s="26"/>
      <c r="CSC6" s="26"/>
      <c r="CSD6" s="26"/>
      <c r="CSE6" s="26"/>
      <c r="CSF6" s="26"/>
      <c r="CSG6" s="26"/>
      <c r="CSH6" s="26"/>
      <c r="CSI6" s="26"/>
      <c r="CSJ6" s="26"/>
      <c r="CSK6" s="26"/>
      <c r="CSL6" s="26"/>
      <c r="CSM6" s="26"/>
      <c r="CSN6" s="26"/>
      <c r="CSO6" s="26"/>
      <c r="CSP6" s="26"/>
      <c r="CSQ6" s="26"/>
      <c r="CSR6" s="26"/>
      <c r="CSS6" s="26"/>
      <c r="CST6" s="26"/>
      <c r="CSU6" s="26"/>
      <c r="CSV6" s="26"/>
      <c r="CSW6" s="26"/>
      <c r="CSX6" s="26"/>
      <c r="CSY6" s="26"/>
      <c r="CSZ6" s="26"/>
      <c r="CTA6" s="26"/>
      <c r="CTB6" s="26"/>
      <c r="CTC6" s="26"/>
      <c r="CTD6" s="26"/>
      <c r="CTE6" s="26"/>
      <c r="CTF6" s="26"/>
      <c r="CTG6" s="26"/>
      <c r="CTH6" s="26"/>
      <c r="CTI6" s="26"/>
      <c r="CTJ6" s="26"/>
      <c r="CTK6" s="26"/>
      <c r="CTL6" s="26"/>
      <c r="CTM6" s="26"/>
      <c r="CTN6" s="26"/>
      <c r="CTO6" s="26"/>
      <c r="CTP6" s="26"/>
      <c r="CTQ6" s="26"/>
      <c r="CTR6" s="26"/>
      <c r="CTS6" s="26"/>
      <c r="CTT6" s="26"/>
      <c r="CTU6" s="26"/>
      <c r="CTV6" s="26"/>
      <c r="CTW6" s="26"/>
      <c r="CTX6" s="26"/>
      <c r="CTY6" s="26"/>
      <c r="CTZ6" s="26"/>
      <c r="CUA6" s="26"/>
      <c r="CUB6" s="26"/>
      <c r="CUC6" s="26"/>
      <c r="CUD6" s="26"/>
      <c r="CUE6" s="26"/>
      <c r="CUF6" s="26"/>
      <c r="CUG6" s="26"/>
      <c r="CUH6" s="26"/>
      <c r="CUI6" s="26"/>
      <c r="CUJ6" s="26"/>
      <c r="CUK6" s="26"/>
      <c r="CUL6" s="26"/>
      <c r="CUM6" s="26"/>
      <c r="CUN6" s="26"/>
      <c r="CUO6" s="26"/>
      <c r="CUP6" s="26"/>
      <c r="CUQ6" s="26"/>
      <c r="CUR6" s="26"/>
      <c r="CUS6" s="26"/>
      <c r="CUT6" s="26"/>
      <c r="CUU6" s="26"/>
      <c r="CUV6" s="26"/>
      <c r="CUW6" s="26"/>
      <c r="CUX6" s="26"/>
      <c r="CUY6" s="26"/>
      <c r="CUZ6" s="26"/>
      <c r="CVA6" s="26"/>
      <c r="CVB6" s="26"/>
      <c r="CVC6" s="26"/>
      <c r="CVD6" s="26"/>
      <c r="CVE6" s="26"/>
      <c r="CVF6" s="26"/>
      <c r="CVG6" s="26"/>
      <c r="CVH6" s="26"/>
      <c r="CVI6" s="26"/>
      <c r="CVJ6" s="26"/>
      <c r="CVK6" s="26"/>
      <c r="CVL6" s="26"/>
      <c r="CVM6" s="26"/>
      <c r="CVN6" s="26"/>
      <c r="CVO6" s="26"/>
      <c r="CVP6" s="26"/>
      <c r="CVQ6" s="26"/>
      <c r="CVR6" s="26"/>
      <c r="CVS6" s="26"/>
      <c r="CVT6" s="26"/>
      <c r="CVU6" s="26"/>
      <c r="CVV6" s="26"/>
      <c r="CVW6" s="26"/>
      <c r="CVX6" s="26"/>
      <c r="CVY6" s="26"/>
      <c r="CVZ6" s="26"/>
      <c r="CWA6" s="26"/>
      <c r="CWB6" s="26"/>
      <c r="CWC6" s="26"/>
      <c r="CWD6" s="26"/>
      <c r="CWE6" s="26"/>
      <c r="CWF6" s="26"/>
      <c r="CWG6" s="26"/>
      <c r="CWH6" s="26"/>
      <c r="CWI6" s="26"/>
      <c r="CWJ6" s="26"/>
      <c r="CWK6" s="26"/>
      <c r="CWL6" s="26"/>
      <c r="CWM6" s="26"/>
      <c r="CWN6" s="26"/>
      <c r="CWO6" s="26"/>
      <c r="CWP6" s="26"/>
      <c r="CWQ6" s="26"/>
      <c r="CWR6" s="26"/>
      <c r="CWS6" s="26"/>
      <c r="CWT6" s="26"/>
      <c r="CWU6" s="26"/>
      <c r="CWV6" s="26"/>
      <c r="CWW6" s="26"/>
      <c r="CWX6" s="26"/>
      <c r="CWY6" s="26"/>
      <c r="CWZ6" s="26"/>
      <c r="CXA6" s="26"/>
      <c r="CXB6" s="26"/>
      <c r="CXC6" s="26"/>
      <c r="CXD6" s="26"/>
      <c r="CXE6" s="26"/>
      <c r="CXF6" s="26"/>
      <c r="CXG6" s="26"/>
      <c r="CXH6" s="26"/>
      <c r="CXI6" s="26"/>
      <c r="CXJ6" s="26"/>
      <c r="CXK6" s="26"/>
      <c r="CXL6" s="26"/>
      <c r="CXM6" s="26"/>
      <c r="CXN6" s="26"/>
      <c r="CXO6" s="26"/>
      <c r="CXP6" s="26"/>
      <c r="CXQ6" s="26"/>
      <c r="CXR6" s="26"/>
      <c r="CXS6" s="26"/>
      <c r="CXT6" s="26"/>
      <c r="CXU6" s="26"/>
      <c r="CXV6" s="26"/>
      <c r="CXW6" s="26"/>
      <c r="CXX6" s="26"/>
      <c r="CXY6" s="26"/>
      <c r="CXZ6" s="26"/>
      <c r="CYA6" s="26"/>
      <c r="CYB6" s="26"/>
      <c r="CYC6" s="26"/>
      <c r="CYD6" s="26"/>
      <c r="CYE6" s="26"/>
      <c r="CYF6" s="26"/>
      <c r="CYG6" s="26"/>
      <c r="CYH6" s="26"/>
      <c r="CYI6" s="26"/>
      <c r="CYJ6" s="26"/>
      <c r="CYK6" s="26"/>
      <c r="CYL6" s="26"/>
      <c r="CYM6" s="26"/>
      <c r="CYN6" s="26"/>
      <c r="CYO6" s="26"/>
      <c r="CYP6" s="26"/>
      <c r="CYQ6" s="26"/>
      <c r="CYR6" s="26"/>
      <c r="CYS6" s="26"/>
      <c r="CYT6" s="26"/>
      <c r="CYU6" s="26"/>
      <c r="CYV6" s="26"/>
      <c r="CYW6" s="26"/>
      <c r="CYX6" s="26"/>
      <c r="CYY6" s="26"/>
      <c r="CYZ6" s="26"/>
      <c r="CZA6" s="26"/>
      <c r="CZB6" s="26"/>
      <c r="CZC6" s="26"/>
      <c r="CZD6" s="26"/>
      <c r="CZE6" s="26"/>
      <c r="CZF6" s="26"/>
      <c r="CZG6" s="26"/>
      <c r="CZH6" s="26"/>
      <c r="CZI6" s="26"/>
      <c r="CZJ6" s="26"/>
      <c r="CZK6" s="26"/>
      <c r="CZL6" s="26"/>
      <c r="CZM6" s="26"/>
      <c r="CZN6" s="26"/>
      <c r="CZO6" s="26"/>
      <c r="CZP6" s="26"/>
      <c r="CZQ6" s="26"/>
      <c r="CZR6" s="26"/>
      <c r="CZS6" s="26"/>
      <c r="CZT6" s="26"/>
      <c r="CZU6" s="26"/>
      <c r="CZV6" s="26"/>
      <c r="CZW6" s="26"/>
      <c r="CZX6" s="26"/>
      <c r="CZY6" s="26"/>
      <c r="CZZ6" s="26"/>
      <c r="DAA6" s="26"/>
      <c r="DAB6" s="26"/>
      <c r="DAC6" s="26"/>
      <c r="DAD6" s="26"/>
      <c r="DAE6" s="26"/>
      <c r="DAF6" s="26"/>
      <c r="DAG6" s="26"/>
      <c r="DAH6" s="26"/>
      <c r="DAI6" s="26"/>
      <c r="DAJ6" s="26"/>
      <c r="DAK6" s="26"/>
      <c r="DAL6" s="26"/>
      <c r="DAM6" s="26"/>
      <c r="DAN6" s="26"/>
      <c r="DAO6" s="26"/>
      <c r="DAP6" s="26"/>
      <c r="DAQ6" s="26"/>
      <c r="DAR6" s="26"/>
      <c r="DAS6" s="26"/>
      <c r="DAT6" s="26"/>
      <c r="DAU6" s="26"/>
      <c r="DAV6" s="26"/>
      <c r="DAW6" s="26"/>
      <c r="DAX6" s="26"/>
      <c r="DAY6" s="26"/>
      <c r="DAZ6" s="26"/>
      <c r="DBA6" s="26"/>
      <c r="DBB6" s="26"/>
      <c r="DBC6" s="26"/>
      <c r="DBD6" s="26"/>
      <c r="DBE6" s="26"/>
      <c r="DBF6" s="26"/>
      <c r="DBG6" s="26"/>
      <c r="DBH6" s="26"/>
      <c r="DBI6" s="26"/>
      <c r="DBJ6" s="26"/>
      <c r="DBK6" s="26"/>
      <c r="DBL6" s="26"/>
      <c r="DBM6" s="26"/>
      <c r="DBN6" s="26"/>
      <c r="DBO6" s="26"/>
      <c r="DBP6" s="26"/>
      <c r="DBQ6" s="26"/>
      <c r="DBR6" s="26"/>
      <c r="DBS6" s="26"/>
      <c r="DBT6" s="26"/>
      <c r="DBU6" s="26"/>
      <c r="DBV6" s="26"/>
      <c r="DBW6" s="26"/>
      <c r="DBX6" s="26"/>
      <c r="DBY6" s="26"/>
      <c r="DBZ6" s="26"/>
      <c r="DCA6" s="26"/>
      <c r="DCB6" s="26"/>
      <c r="DCC6" s="26"/>
      <c r="DCD6" s="26"/>
      <c r="DCE6" s="26"/>
      <c r="DCF6" s="26"/>
      <c r="DCG6" s="26"/>
      <c r="DCH6" s="26"/>
      <c r="DCI6" s="26"/>
      <c r="DCJ6" s="26"/>
      <c r="DCK6" s="26"/>
      <c r="DCL6" s="26"/>
      <c r="DCM6" s="26"/>
      <c r="DCN6" s="26"/>
      <c r="DCO6" s="26"/>
      <c r="DCP6" s="26"/>
      <c r="DCQ6" s="26"/>
      <c r="DCR6" s="26"/>
      <c r="DCS6" s="26"/>
      <c r="DCT6" s="26"/>
      <c r="DCU6" s="26"/>
      <c r="DCV6" s="26"/>
      <c r="DCW6" s="26"/>
      <c r="DCX6" s="26"/>
      <c r="DCY6" s="26"/>
      <c r="DCZ6" s="26"/>
      <c r="DDA6" s="26"/>
      <c r="DDB6" s="26"/>
      <c r="DDC6" s="26"/>
      <c r="DDD6" s="26"/>
      <c r="DDE6" s="26"/>
      <c r="DDF6" s="26"/>
      <c r="DDG6" s="26"/>
      <c r="DDH6" s="26"/>
      <c r="DDI6" s="26"/>
      <c r="DDJ6" s="26"/>
      <c r="DDK6" s="26"/>
      <c r="DDL6" s="26"/>
      <c r="DDM6" s="26"/>
      <c r="DDN6" s="26"/>
      <c r="DDO6" s="26"/>
      <c r="DDP6" s="26"/>
      <c r="DDQ6" s="26"/>
      <c r="DDR6" s="26"/>
      <c r="DDS6" s="26"/>
      <c r="DDT6" s="26"/>
      <c r="DDU6" s="26"/>
      <c r="DDV6" s="26"/>
      <c r="DDW6" s="26"/>
      <c r="DDX6" s="26"/>
      <c r="DDY6" s="26"/>
      <c r="DDZ6" s="26"/>
      <c r="DEA6" s="26"/>
      <c r="DEB6" s="26"/>
      <c r="DEC6" s="26"/>
      <c r="DED6" s="26"/>
      <c r="DEE6" s="26"/>
      <c r="DEF6" s="26"/>
      <c r="DEG6" s="26"/>
      <c r="DEH6" s="26"/>
      <c r="DEI6" s="26"/>
      <c r="DEJ6" s="26"/>
      <c r="DEK6" s="26"/>
      <c r="DEL6" s="26"/>
      <c r="DEM6" s="26"/>
      <c r="DEN6" s="26"/>
      <c r="DEO6" s="26"/>
      <c r="DEP6" s="26"/>
      <c r="DEQ6" s="26"/>
      <c r="DER6" s="26"/>
      <c r="DES6" s="26"/>
      <c r="DET6" s="26"/>
      <c r="DEU6" s="26"/>
      <c r="DEV6" s="26"/>
      <c r="DEW6" s="26"/>
      <c r="DEX6" s="26"/>
      <c r="DEY6" s="26"/>
      <c r="DEZ6" s="26"/>
      <c r="DFA6" s="26"/>
      <c r="DFB6" s="26"/>
      <c r="DFC6" s="26"/>
      <c r="DFD6" s="26"/>
      <c r="DFE6" s="26"/>
      <c r="DFF6" s="26"/>
      <c r="DFG6" s="26"/>
      <c r="DFH6" s="26"/>
      <c r="DFI6" s="26"/>
      <c r="DFJ6" s="26"/>
      <c r="DFK6" s="26"/>
      <c r="DFL6" s="26"/>
      <c r="DFM6" s="26"/>
      <c r="DFN6" s="26"/>
      <c r="DFO6" s="26"/>
      <c r="DFP6" s="26"/>
      <c r="DFQ6" s="26"/>
      <c r="DFR6" s="26"/>
      <c r="DFS6" s="26"/>
      <c r="DFT6" s="26"/>
      <c r="DFU6" s="26"/>
      <c r="DFV6" s="26"/>
      <c r="DFW6" s="26"/>
      <c r="DFX6" s="26"/>
      <c r="DFY6" s="26"/>
      <c r="DFZ6" s="26"/>
      <c r="DGA6" s="26"/>
      <c r="DGB6" s="26"/>
      <c r="DGC6" s="26"/>
      <c r="DGD6" s="26"/>
      <c r="DGE6" s="26"/>
      <c r="DGF6" s="26"/>
      <c r="DGG6" s="26"/>
      <c r="DGH6" s="26"/>
      <c r="DGI6" s="26"/>
      <c r="DGJ6" s="26"/>
      <c r="DGK6" s="26"/>
      <c r="DGL6" s="26"/>
      <c r="DGM6" s="26"/>
      <c r="DGN6" s="26"/>
      <c r="DGO6" s="26"/>
      <c r="DGP6" s="26"/>
      <c r="DGQ6" s="26"/>
      <c r="DGR6" s="26"/>
      <c r="DGS6" s="26"/>
      <c r="DGT6" s="26"/>
      <c r="DGU6" s="26"/>
      <c r="DGV6" s="26"/>
      <c r="DGW6" s="26"/>
      <c r="DGX6" s="26"/>
      <c r="DGY6" s="26"/>
      <c r="DGZ6" s="26"/>
      <c r="DHA6" s="26"/>
      <c r="DHB6" s="26"/>
      <c r="DHC6" s="26"/>
      <c r="DHD6" s="26"/>
      <c r="DHE6" s="26"/>
      <c r="DHF6" s="26"/>
      <c r="DHG6" s="26"/>
      <c r="DHH6" s="26"/>
      <c r="DHI6" s="26"/>
      <c r="DHJ6" s="26"/>
      <c r="DHK6" s="26"/>
      <c r="DHL6" s="26"/>
      <c r="DHM6" s="26"/>
      <c r="DHN6" s="26"/>
      <c r="DHO6" s="26"/>
      <c r="DHP6" s="26"/>
      <c r="DHQ6" s="26"/>
      <c r="DHR6" s="26"/>
      <c r="DHS6" s="26"/>
      <c r="DHT6" s="26"/>
      <c r="DHU6" s="26"/>
      <c r="DHV6" s="26"/>
      <c r="DHW6" s="26"/>
      <c r="DHX6" s="26"/>
      <c r="DHY6" s="26"/>
      <c r="DHZ6" s="26"/>
      <c r="DIA6" s="26"/>
      <c r="DIB6" s="26"/>
      <c r="DIC6" s="26"/>
      <c r="DID6" s="26"/>
      <c r="DIE6" s="26"/>
      <c r="DIF6" s="26"/>
      <c r="DIG6" s="26"/>
      <c r="DIH6" s="26"/>
      <c r="DII6" s="26"/>
      <c r="DIJ6" s="26"/>
      <c r="DIK6" s="26"/>
      <c r="DIL6" s="26"/>
      <c r="DIM6" s="26"/>
      <c r="DIN6" s="26"/>
      <c r="DIO6" s="26"/>
      <c r="DIP6" s="26"/>
      <c r="DIQ6" s="26"/>
      <c r="DIR6" s="26"/>
      <c r="DIS6" s="26"/>
      <c r="DIT6" s="26"/>
      <c r="DIU6" s="26"/>
      <c r="DIV6" s="26"/>
      <c r="DIW6" s="26"/>
      <c r="DIX6" s="26"/>
      <c r="DIY6" s="26"/>
      <c r="DIZ6" s="26"/>
      <c r="DJA6" s="26"/>
      <c r="DJB6" s="26"/>
      <c r="DJC6" s="26"/>
      <c r="DJD6" s="26"/>
      <c r="DJE6" s="26"/>
      <c r="DJF6" s="26"/>
      <c r="DJG6" s="26"/>
      <c r="DJH6" s="26"/>
      <c r="DJI6" s="26"/>
      <c r="DJJ6" s="26"/>
      <c r="DJK6" s="26"/>
      <c r="DJL6" s="26"/>
      <c r="DJM6" s="26"/>
      <c r="DJN6" s="26"/>
      <c r="DJO6" s="26"/>
      <c r="DJP6" s="26"/>
      <c r="DJQ6" s="26"/>
      <c r="DJR6" s="26"/>
      <c r="DJS6" s="26"/>
      <c r="DJT6" s="26"/>
      <c r="DJU6" s="26"/>
      <c r="DJV6" s="26"/>
      <c r="DJW6" s="26"/>
      <c r="DJX6" s="26"/>
      <c r="DJY6" s="26"/>
      <c r="DJZ6" s="26"/>
      <c r="DKA6" s="26"/>
      <c r="DKB6" s="26"/>
      <c r="DKC6" s="26"/>
      <c r="DKD6" s="26"/>
      <c r="DKE6" s="26"/>
      <c r="DKF6" s="26"/>
      <c r="DKG6" s="26"/>
      <c r="DKH6" s="26"/>
      <c r="DKI6" s="26"/>
      <c r="DKJ6" s="26"/>
      <c r="DKK6" s="26"/>
      <c r="DKL6" s="26"/>
      <c r="DKM6" s="26"/>
      <c r="DKN6" s="26"/>
      <c r="DKO6" s="26"/>
      <c r="DKP6" s="26"/>
      <c r="DKQ6" s="26"/>
      <c r="DKR6" s="26"/>
      <c r="DKS6" s="26"/>
      <c r="DKT6" s="26"/>
      <c r="DKU6" s="26"/>
      <c r="DKV6" s="26"/>
      <c r="DKW6" s="26"/>
      <c r="DKX6" s="26"/>
      <c r="DKY6" s="26"/>
      <c r="DKZ6" s="26"/>
      <c r="DLA6" s="26"/>
      <c r="DLB6" s="26"/>
      <c r="DLC6" s="26"/>
      <c r="DLD6" s="26"/>
      <c r="DLE6" s="26"/>
      <c r="DLF6" s="26"/>
      <c r="DLG6" s="26"/>
      <c r="DLH6" s="26"/>
      <c r="DLI6" s="26"/>
      <c r="DLJ6" s="26"/>
      <c r="DLK6" s="26"/>
      <c r="DLL6" s="26"/>
      <c r="DLM6" s="26"/>
      <c r="DLN6" s="26"/>
      <c r="DLO6" s="26"/>
      <c r="DLP6" s="26"/>
      <c r="DLQ6" s="26"/>
      <c r="DLR6" s="26"/>
      <c r="DLS6" s="26"/>
      <c r="DLT6" s="26"/>
      <c r="DLU6" s="26"/>
      <c r="DLV6" s="26"/>
      <c r="DLW6" s="26"/>
      <c r="DLX6" s="26"/>
      <c r="DLY6" s="26"/>
      <c r="DLZ6" s="26"/>
      <c r="DMA6" s="26"/>
      <c r="DMB6" s="26"/>
      <c r="DMC6" s="26"/>
      <c r="DMD6" s="26"/>
      <c r="DME6" s="26"/>
      <c r="DMF6" s="26"/>
      <c r="DMG6" s="26"/>
      <c r="DMH6" s="26"/>
      <c r="DMI6" s="26"/>
      <c r="DMJ6" s="26"/>
      <c r="DMK6" s="26"/>
      <c r="DML6" s="26"/>
      <c r="DMM6" s="26"/>
      <c r="DMN6" s="26"/>
      <c r="DMO6" s="26"/>
      <c r="DMP6" s="26"/>
      <c r="DMQ6" s="26"/>
      <c r="DMR6" s="26"/>
      <c r="DMS6" s="26"/>
      <c r="DMT6" s="26"/>
      <c r="DMU6" s="26"/>
      <c r="DMV6" s="26"/>
      <c r="DMW6" s="26"/>
      <c r="DMX6" s="26"/>
      <c r="DMY6" s="26"/>
      <c r="DMZ6" s="26"/>
      <c r="DNA6" s="26"/>
      <c r="DNB6" s="26"/>
      <c r="DNC6" s="26"/>
      <c r="DND6" s="26"/>
      <c r="DNE6" s="26"/>
      <c r="DNF6" s="26"/>
      <c r="DNG6" s="26"/>
      <c r="DNH6" s="26"/>
      <c r="DNI6" s="26"/>
      <c r="DNJ6" s="26"/>
      <c r="DNK6" s="26"/>
      <c r="DNL6" s="26"/>
      <c r="DNM6" s="26"/>
      <c r="DNN6" s="26"/>
      <c r="DNO6" s="26"/>
      <c r="DNP6" s="26"/>
      <c r="DNQ6" s="26"/>
      <c r="DNR6" s="26"/>
      <c r="DNS6" s="26"/>
      <c r="DNT6" s="26"/>
      <c r="DNU6" s="26"/>
      <c r="DNV6" s="26"/>
      <c r="DNW6" s="26"/>
      <c r="DNX6" s="26"/>
      <c r="DNY6" s="26"/>
      <c r="DNZ6" s="26"/>
      <c r="DOA6" s="26"/>
      <c r="DOB6" s="26"/>
      <c r="DOC6" s="26"/>
      <c r="DOD6" s="26"/>
      <c r="DOE6" s="26"/>
      <c r="DOF6" s="26"/>
      <c r="DOG6" s="26"/>
      <c r="DOH6" s="26"/>
      <c r="DOI6" s="26"/>
      <c r="DOJ6" s="26"/>
      <c r="DOK6" s="26"/>
      <c r="DOL6" s="26"/>
      <c r="DOM6" s="26"/>
      <c r="DON6" s="26"/>
      <c r="DOO6" s="26"/>
      <c r="DOP6" s="26"/>
      <c r="DOQ6" s="26"/>
      <c r="DOR6" s="26"/>
      <c r="DOS6" s="26"/>
      <c r="DOT6" s="26"/>
      <c r="DOU6" s="26"/>
      <c r="DOV6" s="26"/>
      <c r="DOW6" s="26"/>
      <c r="DOX6" s="26"/>
      <c r="DOY6" s="26"/>
      <c r="DOZ6" s="26"/>
      <c r="DPA6" s="26"/>
      <c r="DPB6" s="26"/>
      <c r="DPC6" s="26"/>
      <c r="DPD6" s="26"/>
      <c r="DPE6" s="26"/>
      <c r="DPF6" s="26"/>
      <c r="DPG6" s="26"/>
      <c r="DPH6" s="26"/>
      <c r="DPI6" s="26"/>
      <c r="DPJ6" s="26"/>
      <c r="DPK6" s="26"/>
      <c r="DPL6" s="26"/>
      <c r="DPM6" s="26"/>
      <c r="DPN6" s="26"/>
      <c r="DPO6" s="26"/>
      <c r="DPP6" s="26"/>
      <c r="DPQ6" s="26"/>
      <c r="DPR6" s="26"/>
      <c r="DPS6" s="26"/>
      <c r="DPT6" s="26"/>
      <c r="DPU6" s="26"/>
      <c r="DPV6" s="26"/>
      <c r="DPW6" s="26"/>
      <c r="DPX6" s="26"/>
      <c r="DPY6" s="26"/>
      <c r="DPZ6" s="26"/>
      <c r="DQA6" s="26"/>
      <c r="DQB6" s="26"/>
      <c r="DQC6" s="26"/>
      <c r="DQD6" s="26"/>
      <c r="DQE6" s="26"/>
      <c r="DQF6" s="26"/>
      <c r="DQG6" s="26"/>
      <c r="DQH6" s="26"/>
      <c r="DQI6" s="26"/>
      <c r="DQJ6" s="26"/>
      <c r="DQK6" s="26"/>
      <c r="DQL6" s="26"/>
      <c r="DQM6" s="26"/>
      <c r="DQN6" s="26"/>
      <c r="DQO6" s="26"/>
      <c r="DQP6" s="26"/>
      <c r="DQQ6" s="26"/>
      <c r="DQR6" s="26"/>
      <c r="DQS6" s="26"/>
      <c r="DQT6" s="26"/>
      <c r="DQU6" s="26"/>
      <c r="DQV6" s="26"/>
      <c r="DQW6" s="26"/>
      <c r="DQX6" s="26"/>
      <c r="DQY6" s="26"/>
      <c r="DQZ6" s="26"/>
      <c r="DRA6" s="26"/>
      <c r="DRB6" s="26"/>
      <c r="DRC6" s="26"/>
      <c r="DRD6" s="26"/>
      <c r="DRE6" s="26"/>
      <c r="DRF6" s="26"/>
      <c r="DRG6" s="26"/>
      <c r="DRH6" s="26"/>
      <c r="DRI6" s="26"/>
      <c r="DRJ6" s="26"/>
      <c r="DRK6" s="26"/>
      <c r="DRL6" s="26"/>
      <c r="DRM6" s="26"/>
      <c r="DRN6" s="26"/>
      <c r="DRO6" s="26"/>
      <c r="DRP6" s="26"/>
      <c r="DRQ6" s="26"/>
      <c r="DRR6" s="26"/>
      <c r="DRS6" s="26"/>
      <c r="DRT6" s="26"/>
      <c r="DRU6" s="26"/>
      <c r="DRV6" s="26"/>
      <c r="DRW6" s="26"/>
      <c r="DRX6" s="26"/>
      <c r="DRY6" s="26"/>
      <c r="DRZ6" s="26"/>
      <c r="DSA6" s="26"/>
      <c r="DSB6" s="26"/>
      <c r="DSC6" s="26"/>
      <c r="DSD6" s="26"/>
      <c r="DSE6" s="26"/>
      <c r="DSF6" s="26"/>
      <c r="DSG6" s="26"/>
      <c r="DSH6" s="26"/>
      <c r="DSI6" s="26"/>
      <c r="DSJ6" s="26"/>
      <c r="DSK6" s="26"/>
      <c r="DSL6" s="26"/>
      <c r="DSM6" s="26"/>
      <c r="DSN6" s="26"/>
      <c r="DSO6" s="26"/>
      <c r="DSP6" s="26"/>
      <c r="DSQ6" s="26"/>
      <c r="DSR6" s="26"/>
      <c r="DSS6" s="26"/>
      <c r="DST6" s="26"/>
      <c r="DSU6" s="26"/>
      <c r="DSV6" s="26"/>
      <c r="DSW6" s="26"/>
      <c r="DSX6" s="26"/>
      <c r="DSY6" s="26"/>
      <c r="DSZ6" s="26"/>
      <c r="DTA6" s="26"/>
      <c r="DTB6" s="26"/>
      <c r="DTC6" s="26"/>
      <c r="DTD6" s="26"/>
      <c r="DTE6" s="26"/>
      <c r="DTF6" s="26"/>
      <c r="DTG6" s="26"/>
      <c r="DTH6" s="26"/>
      <c r="DTI6" s="26"/>
      <c r="DTJ6" s="26"/>
      <c r="DTK6" s="26"/>
      <c r="DTL6" s="26"/>
      <c r="DTM6" s="26"/>
      <c r="DTN6" s="26"/>
      <c r="DTO6" s="26"/>
      <c r="DTP6" s="26"/>
      <c r="DTQ6" s="26"/>
      <c r="DTR6" s="26"/>
      <c r="DTS6" s="26"/>
      <c r="DTT6" s="26"/>
      <c r="DTU6" s="26"/>
      <c r="DTV6" s="26"/>
      <c r="DTW6" s="26"/>
      <c r="DTX6" s="26"/>
      <c r="DTY6" s="26"/>
      <c r="DTZ6" s="26"/>
      <c r="DUA6" s="26"/>
      <c r="DUB6" s="26"/>
      <c r="DUC6" s="26"/>
      <c r="DUD6" s="26"/>
      <c r="DUE6" s="26"/>
      <c r="DUF6" s="26"/>
      <c r="DUG6" s="26"/>
      <c r="DUH6" s="26"/>
      <c r="DUI6" s="26"/>
      <c r="DUJ6" s="26"/>
      <c r="DUK6" s="26"/>
      <c r="DUL6" s="26"/>
      <c r="DUM6" s="26"/>
      <c r="DUN6" s="26"/>
      <c r="DUO6" s="26"/>
      <c r="DUP6" s="26"/>
      <c r="DUQ6" s="26"/>
      <c r="DUR6" s="26"/>
      <c r="DUS6" s="26"/>
      <c r="DUT6" s="26"/>
      <c r="DUU6" s="26"/>
      <c r="DUV6" s="26"/>
      <c r="DUW6" s="26"/>
      <c r="DUX6" s="26"/>
      <c r="DUY6" s="26"/>
      <c r="DUZ6" s="26"/>
      <c r="DVA6" s="26"/>
      <c r="DVB6" s="26"/>
      <c r="DVC6" s="26"/>
      <c r="DVD6" s="26"/>
      <c r="DVE6" s="26"/>
      <c r="DVF6" s="26"/>
      <c r="DVG6" s="26"/>
      <c r="DVH6" s="26"/>
      <c r="DVI6" s="26"/>
      <c r="DVJ6" s="26"/>
      <c r="DVK6" s="26"/>
      <c r="DVL6" s="26"/>
      <c r="DVM6" s="26"/>
      <c r="DVN6" s="26"/>
      <c r="DVO6" s="26"/>
      <c r="DVP6" s="26"/>
      <c r="DVQ6" s="26"/>
      <c r="DVR6" s="26"/>
      <c r="DVS6" s="26"/>
      <c r="DVT6" s="26"/>
      <c r="DVU6" s="26"/>
      <c r="DVV6" s="26"/>
      <c r="DVW6" s="26"/>
      <c r="DVX6" s="26"/>
      <c r="DVY6" s="26"/>
      <c r="DVZ6" s="26"/>
      <c r="DWA6" s="26"/>
      <c r="DWB6" s="26"/>
      <c r="DWC6" s="26"/>
      <c r="DWD6" s="26"/>
      <c r="DWE6" s="26"/>
      <c r="DWF6" s="26"/>
      <c r="DWG6" s="26"/>
      <c r="DWH6" s="26"/>
      <c r="DWI6" s="26"/>
      <c r="DWJ6" s="26"/>
      <c r="DWK6" s="26"/>
      <c r="DWL6" s="26"/>
      <c r="DWM6" s="26"/>
      <c r="DWN6" s="26"/>
      <c r="DWO6" s="26"/>
      <c r="DWP6" s="26"/>
      <c r="DWQ6" s="26"/>
      <c r="DWR6" s="26"/>
      <c r="DWS6" s="26"/>
      <c r="DWT6" s="26"/>
      <c r="DWU6" s="26"/>
      <c r="DWV6" s="26"/>
      <c r="DWW6" s="26"/>
      <c r="DWX6" s="26"/>
      <c r="DWY6" s="26"/>
      <c r="DWZ6" s="26"/>
      <c r="DXA6" s="26"/>
      <c r="DXB6" s="26"/>
      <c r="DXC6" s="26"/>
      <c r="DXD6" s="26"/>
      <c r="DXE6" s="26"/>
      <c r="DXF6" s="26"/>
      <c r="DXG6" s="26"/>
      <c r="DXH6" s="26"/>
      <c r="DXI6" s="26"/>
      <c r="DXJ6" s="26"/>
      <c r="DXK6" s="26"/>
      <c r="DXL6" s="26"/>
      <c r="DXM6" s="26"/>
      <c r="DXN6" s="26"/>
      <c r="DXO6" s="26"/>
      <c r="DXP6" s="26"/>
      <c r="DXQ6" s="26"/>
      <c r="DXR6" s="26"/>
      <c r="DXS6" s="26"/>
      <c r="DXT6" s="26"/>
      <c r="DXU6" s="26"/>
      <c r="DXV6" s="26"/>
      <c r="DXW6" s="26"/>
      <c r="DXX6" s="26"/>
      <c r="DXY6" s="26"/>
      <c r="DXZ6" s="26"/>
      <c r="DYA6" s="26"/>
      <c r="DYB6" s="26"/>
      <c r="DYC6" s="26"/>
      <c r="DYD6" s="26"/>
      <c r="DYE6" s="26"/>
      <c r="DYF6" s="26"/>
      <c r="DYG6" s="26"/>
      <c r="DYH6" s="26"/>
      <c r="DYI6" s="26"/>
      <c r="DYJ6" s="26"/>
      <c r="DYK6" s="26"/>
      <c r="DYL6" s="26"/>
      <c r="DYM6" s="26"/>
      <c r="DYN6" s="26"/>
      <c r="DYO6" s="26"/>
      <c r="DYP6" s="26"/>
      <c r="DYQ6" s="26"/>
      <c r="DYR6" s="26"/>
      <c r="DYS6" s="26"/>
      <c r="DYT6" s="26"/>
      <c r="DYU6" s="26"/>
      <c r="DYV6" s="26"/>
      <c r="DYW6" s="26"/>
      <c r="DYX6" s="26"/>
      <c r="DYY6" s="26"/>
      <c r="DYZ6" s="26"/>
      <c r="DZA6" s="26"/>
      <c r="DZB6" s="26"/>
      <c r="DZC6" s="26"/>
      <c r="DZD6" s="26"/>
      <c r="DZE6" s="26"/>
      <c r="DZF6" s="26"/>
      <c r="DZG6" s="26"/>
      <c r="DZH6" s="26"/>
      <c r="DZI6" s="26"/>
      <c r="DZJ6" s="26"/>
      <c r="DZK6" s="26"/>
      <c r="DZL6" s="26"/>
      <c r="DZM6" s="26"/>
      <c r="DZN6" s="26"/>
      <c r="DZO6" s="26"/>
      <c r="DZP6" s="26"/>
      <c r="DZQ6" s="26"/>
      <c r="DZR6" s="26"/>
      <c r="DZS6" s="26"/>
      <c r="DZT6" s="26"/>
      <c r="DZU6" s="26"/>
      <c r="DZV6" s="26"/>
      <c r="DZW6" s="26"/>
      <c r="DZX6" s="26"/>
      <c r="DZY6" s="26"/>
      <c r="DZZ6" s="26"/>
      <c r="EAA6" s="26"/>
      <c r="EAB6" s="26"/>
      <c r="EAC6" s="26"/>
      <c r="EAD6" s="26"/>
      <c r="EAE6" s="26"/>
      <c r="EAF6" s="26"/>
      <c r="EAG6" s="26"/>
      <c r="EAH6" s="26"/>
      <c r="EAI6" s="26"/>
      <c r="EAJ6" s="26"/>
      <c r="EAK6" s="26"/>
      <c r="EAL6" s="26"/>
      <c r="EAM6" s="26"/>
      <c r="EAN6" s="26"/>
      <c r="EAO6" s="26"/>
      <c r="EAP6" s="26"/>
      <c r="EAQ6" s="26"/>
      <c r="EAR6" s="26"/>
      <c r="EAS6" s="26"/>
      <c r="EAT6" s="26"/>
      <c r="EAU6" s="26"/>
      <c r="EAV6" s="26"/>
      <c r="EAW6" s="26"/>
      <c r="EAX6" s="26"/>
      <c r="EAY6" s="26"/>
      <c r="EAZ6" s="26"/>
      <c r="EBA6" s="26"/>
      <c r="EBB6" s="26"/>
      <c r="EBC6" s="26"/>
      <c r="EBD6" s="26"/>
      <c r="EBE6" s="26"/>
      <c r="EBF6" s="26"/>
      <c r="EBG6" s="26"/>
      <c r="EBH6" s="26"/>
      <c r="EBI6" s="26"/>
      <c r="EBJ6" s="26"/>
      <c r="EBK6" s="26"/>
      <c r="EBL6" s="26"/>
      <c r="EBM6" s="26"/>
      <c r="EBN6" s="26"/>
      <c r="EBO6" s="26"/>
      <c r="EBP6" s="26"/>
      <c r="EBQ6" s="26"/>
      <c r="EBR6" s="26"/>
      <c r="EBS6" s="26"/>
      <c r="EBT6" s="26"/>
      <c r="EBU6" s="26"/>
      <c r="EBV6" s="26"/>
      <c r="EBW6" s="26"/>
      <c r="EBX6" s="26"/>
      <c r="EBY6" s="26"/>
      <c r="EBZ6" s="26"/>
      <c r="ECA6" s="26"/>
      <c r="ECB6" s="26"/>
      <c r="ECC6" s="26"/>
      <c r="ECD6" s="26"/>
      <c r="ECE6" s="26"/>
      <c r="ECF6" s="26"/>
      <c r="ECG6" s="26"/>
      <c r="ECH6" s="26"/>
      <c r="ECI6" s="26"/>
      <c r="ECJ6" s="26"/>
      <c r="ECK6" s="26"/>
      <c r="ECL6" s="26"/>
      <c r="ECM6" s="26"/>
      <c r="ECN6" s="26"/>
      <c r="ECO6" s="26"/>
      <c r="ECP6" s="26"/>
      <c r="ECQ6" s="26"/>
      <c r="ECR6" s="26"/>
      <c r="ECS6" s="26"/>
      <c r="ECT6" s="26"/>
      <c r="ECU6" s="26"/>
      <c r="ECV6" s="26"/>
      <c r="ECW6" s="26"/>
      <c r="ECX6" s="26"/>
      <c r="ECY6" s="26"/>
      <c r="ECZ6" s="26"/>
      <c r="EDA6" s="26"/>
      <c r="EDB6" s="26"/>
    </row>
    <row r="7" spans="1:3486" s="4" customFormat="1" ht="26.25" x14ac:dyDescent="0.25">
      <c r="A7" s="52"/>
      <c r="B7" s="52"/>
      <c r="C7" s="55"/>
      <c r="D7" s="56" t="s">
        <v>367</v>
      </c>
      <c r="E7" s="56" t="s">
        <v>308</v>
      </c>
      <c r="F7" s="56" t="s">
        <v>368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</row>
    <row r="8" spans="1:3486" s="4" customFormat="1" ht="26.25" x14ac:dyDescent="0.25">
      <c r="A8" s="76" t="s">
        <v>185</v>
      </c>
      <c r="B8" s="52"/>
      <c r="C8" s="55"/>
      <c r="D8" s="56">
        <f>D9+D31+D40+D236</f>
        <v>1128307</v>
      </c>
      <c r="E8" s="56">
        <f>E9+E31+E40+E236</f>
        <v>1309000</v>
      </c>
      <c r="F8" s="56">
        <f>F9+F31+F40+F236</f>
        <v>1107000</v>
      </c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</row>
    <row r="9" spans="1:3486" ht="15.75" x14ac:dyDescent="0.25">
      <c r="A9" s="57" t="s">
        <v>274</v>
      </c>
      <c r="B9" s="57" t="s">
        <v>123</v>
      </c>
      <c r="C9" s="58" t="s">
        <v>0</v>
      </c>
      <c r="D9" s="59">
        <v>20005</v>
      </c>
      <c r="E9" s="59">
        <v>13655</v>
      </c>
      <c r="F9" s="59">
        <v>13655</v>
      </c>
      <c r="G9"/>
      <c r="H9"/>
      <c r="I9"/>
    </row>
    <row r="10" spans="1:3486" ht="15.75" x14ac:dyDescent="0.25">
      <c r="A10" s="60" t="s">
        <v>275</v>
      </c>
      <c r="B10" s="60" t="s">
        <v>276</v>
      </c>
      <c r="C10" s="2" t="s">
        <v>0</v>
      </c>
      <c r="D10" s="61">
        <v>20005</v>
      </c>
      <c r="E10" s="61">
        <v>13655</v>
      </c>
      <c r="F10" s="61">
        <v>13655</v>
      </c>
      <c r="G10"/>
      <c r="H10"/>
      <c r="I10"/>
    </row>
    <row r="11" spans="1:3486" ht="15.75" x14ac:dyDescent="0.25">
      <c r="A11" s="62" t="s">
        <v>277</v>
      </c>
      <c r="B11" s="62" t="s">
        <v>276</v>
      </c>
      <c r="C11" s="63" t="s">
        <v>0</v>
      </c>
      <c r="D11" s="64">
        <v>20005</v>
      </c>
      <c r="E11" s="64">
        <v>13655</v>
      </c>
      <c r="F11" s="64">
        <v>13655</v>
      </c>
      <c r="G11"/>
      <c r="H11"/>
      <c r="I11"/>
    </row>
    <row r="12" spans="1:3486" ht="15.75" x14ac:dyDescent="0.25">
      <c r="A12" s="65" t="s">
        <v>278</v>
      </c>
      <c r="B12" s="65" t="s">
        <v>279</v>
      </c>
      <c r="C12" s="3" t="s">
        <v>1</v>
      </c>
      <c r="D12" s="66">
        <v>4500</v>
      </c>
      <c r="E12" s="66">
        <v>4500</v>
      </c>
      <c r="F12" s="66">
        <v>4500</v>
      </c>
      <c r="G12"/>
      <c r="H12"/>
      <c r="I12"/>
    </row>
    <row r="13" spans="1:3486" ht="15.75" x14ac:dyDescent="0.25">
      <c r="A13" s="33" t="s">
        <v>2</v>
      </c>
      <c r="B13" s="33" t="s">
        <v>3</v>
      </c>
      <c r="C13" s="67"/>
      <c r="D13" s="68">
        <v>4500</v>
      </c>
      <c r="E13" s="68">
        <v>4500</v>
      </c>
      <c r="F13" s="68">
        <v>4500</v>
      </c>
      <c r="G13"/>
      <c r="H13"/>
      <c r="I13"/>
    </row>
    <row r="14" spans="1:3486" ht="15.75" x14ac:dyDescent="0.25">
      <c r="A14" s="30" t="s">
        <v>280</v>
      </c>
      <c r="B14" s="30" t="s">
        <v>88</v>
      </c>
      <c r="C14" s="69" t="s">
        <v>188</v>
      </c>
      <c r="D14" s="70">
        <v>4500</v>
      </c>
      <c r="E14" s="70">
        <v>4500</v>
      </c>
      <c r="F14" s="70">
        <v>4500</v>
      </c>
      <c r="G14"/>
      <c r="H14"/>
      <c r="I14"/>
    </row>
    <row r="15" spans="1:3486" ht="15.75" x14ac:dyDescent="0.25">
      <c r="A15" s="71" t="s">
        <v>255</v>
      </c>
      <c r="B15" s="71" t="s">
        <v>281</v>
      </c>
      <c r="C15" s="4" t="s">
        <v>112</v>
      </c>
      <c r="D15" s="72">
        <v>4500</v>
      </c>
      <c r="E15" s="72">
        <v>4500</v>
      </c>
      <c r="F15" s="72">
        <v>4500</v>
      </c>
      <c r="G15"/>
      <c r="H15"/>
      <c r="I15"/>
    </row>
    <row r="16" spans="1:3486" ht="15.75" x14ac:dyDescent="0.25">
      <c r="A16" s="71" t="s">
        <v>257</v>
      </c>
      <c r="B16" s="71" t="s">
        <v>281</v>
      </c>
      <c r="C16" s="4" t="s">
        <v>4</v>
      </c>
      <c r="D16" s="72">
        <v>4500</v>
      </c>
      <c r="E16" s="72">
        <v>4500</v>
      </c>
      <c r="F16" s="72">
        <v>4500</v>
      </c>
      <c r="G16"/>
      <c r="H16"/>
      <c r="I16"/>
    </row>
    <row r="17" spans="1:9" ht="15.75" x14ac:dyDescent="0.25">
      <c r="A17" s="65" t="s">
        <v>278</v>
      </c>
      <c r="B17" s="65" t="s">
        <v>282</v>
      </c>
      <c r="C17" s="3" t="s">
        <v>5</v>
      </c>
      <c r="D17" s="66">
        <v>13755</v>
      </c>
      <c r="E17" s="66">
        <v>7655</v>
      </c>
      <c r="F17" s="66">
        <v>7655</v>
      </c>
      <c r="G17"/>
      <c r="H17"/>
      <c r="I17"/>
    </row>
    <row r="18" spans="1:9" ht="15.75" x14ac:dyDescent="0.25">
      <c r="A18" s="33" t="s">
        <v>6</v>
      </c>
      <c r="B18" s="33" t="s">
        <v>7</v>
      </c>
      <c r="C18" s="67"/>
      <c r="D18" s="68">
        <v>2655</v>
      </c>
      <c r="E18" s="68">
        <v>2655</v>
      </c>
      <c r="F18" s="68">
        <v>2655</v>
      </c>
      <c r="G18"/>
      <c r="H18"/>
      <c r="I18"/>
    </row>
    <row r="19" spans="1:9" ht="15.75" x14ac:dyDescent="0.25">
      <c r="A19" s="30" t="s">
        <v>280</v>
      </c>
      <c r="B19" s="30" t="s">
        <v>207</v>
      </c>
      <c r="C19" s="69" t="s">
        <v>208</v>
      </c>
      <c r="D19" s="70">
        <v>2655</v>
      </c>
      <c r="E19" s="70">
        <v>2655</v>
      </c>
      <c r="F19" s="70">
        <v>2655</v>
      </c>
      <c r="G19"/>
      <c r="H19"/>
      <c r="I19"/>
    </row>
    <row r="20" spans="1:9" ht="15.75" x14ac:dyDescent="0.25">
      <c r="A20" s="71" t="s">
        <v>255</v>
      </c>
      <c r="B20" s="71" t="s">
        <v>281</v>
      </c>
      <c r="C20" s="4" t="s">
        <v>112</v>
      </c>
      <c r="D20" s="72">
        <v>2655</v>
      </c>
      <c r="E20" s="72">
        <v>2655</v>
      </c>
      <c r="F20" s="72">
        <v>2655</v>
      </c>
      <c r="G20"/>
      <c r="H20"/>
      <c r="I20"/>
    </row>
    <row r="21" spans="1:9" ht="15.75" x14ac:dyDescent="0.25">
      <c r="A21" s="71" t="s">
        <v>262</v>
      </c>
      <c r="B21" s="71" t="s">
        <v>281</v>
      </c>
      <c r="C21" s="4" t="s">
        <v>8</v>
      </c>
      <c r="D21" s="72">
        <v>2655</v>
      </c>
      <c r="E21" s="72">
        <v>2655</v>
      </c>
      <c r="F21" s="72">
        <v>2655</v>
      </c>
      <c r="G21"/>
      <c r="H21"/>
      <c r="I21"/>
    </row>
    <row r="22" spans="1:9" ht="15.75" x14ac:dyDescent="0.25">
      <c r="A22" s="33" t="s">
        <v>9</v>
      </c>
      <c r="B22" s="33" t="s">
        <v>10</v>
      </c>
      <c r="C22" s="67"/>
      <c r="D22" s="68">
        <v>11100</v>
      </c>
      <c r="E22" s="68">
        <v>5000</v>
      </c>
      <c r="F22" s="68">
        <v>5000</v>
      </c>
      <c r="G22"/>
      <c r="H22"/>
      <c r="I22"/>
    </row>
    <row r="23" spans="1:9" ht="15.75" x14ac:dyDescent="0.25">
      <c r="A23" s="30" t="s">
        <v>280</v>
      </c>
      <c r="B23" s="30" t="s">
        <v>88</v>
      </c>
      <c r="C23" s="69" t="s">
        <v>188</v>
      </c>
      <c r="D23" s="70">
        <v>11100</v>
      </c>
      <c r="E23" s="70">
        <v>5000</v>
      </c>
      <c r="F23" s="70">
        <v>5000</v>
      </c>
      <c r="G23"/>
      <c r="H23"/>
      <c r="I23"/>
    </row>
    <row r="24" spans="1:9" ht="15.75" x14ac:dyDescent="0.25">
      <c r="A24" s="71" t="s">
        <v>255</v>
      </c>
      <c r="B24" s="71" t="s">
        <v>281</v>
      </c>
      <c r="C24" s="4" t="s">
        <v>112</v>
      </c>
      <c r="D24" s="72">
        <v>11100</v>
      </c>
      <c r="E24" s="72">
        <v>5000</v>
      </c>
      <c r="F24" s="72">
        <v>5000</v>
      </c>
      <c r="G24"/>
      <c r="H24"/>
      <c r="I24"/>
    </row>
    <row r="25" spans="1:9" ht="15.75" x14ac:dyDescent="0.25">
      <c r="A25" s="71" t="s">
        <v>257</v>
      </c>
      <c r="B25" s="71" t="s">
        <v>281</v>
      </c>
      <c r="C25" s="4" t="s">
        <v>4</v>
      </c>
      <c r="D25" s="72">
        <v>11100</v>
      </c>
      <c r="E25" s="72">
        <v>5000</v>
      </c>
      <c r="F25" s="72">
        <v>5000</v>
      </c>
      <c r="G25"/>
      <c r="H25"/>
      <c r="I25"/>
    </row>
    <row r="26" spans="1:9" ht="15.75" x14ac:dyDescent="0.25">
      <c r="A26" s="65" t="s">
        <v>278</v>
      </c>
      <c r="B26" s="65" t="s">
        <v>283</v>
      </c>
      <c r="C26" s="3" t="s">
        <v>11</v>
      </c>
      <c r="D26" s="66">
        <v>1750</v>
      </c>
      <c r="E26" s="66">
        <v>1500</v>
      </c>
      <c r="F26" s="66">
        <v>1500</v>
      </c>
      <c r="G26"/>
      <c r="H26"/>
      <c r="I26"/>
    </row>
    <row r="27" spans="1:9" ht="15.75" x14ac:dyDescent="0.25">
      <c r="A27" s="33" t="s">
        <v>96</v>
      </c>
      <c r="B27" s="33" t="s">
        <v>13</v>
      </c>
      <c r="C27" s="67"/>
      <c r="D27" s="68">
        <v>1750</v>
      </c>
      <c r="E27" s="68">
        <v>1500</v>
      </c>
      <c r="F27" s="68">
        <v>1500</v>
      </c>
      <c r="G27"/>
      <c r="H27"/>
      <c r="I27"/>
    </row>
    <row r="28" spans="1:9" ht="15.75" x14ac:dyDescent="0.25">
      <c r="A28" s="30" t="s">
        <v>280</v>
      </c>
      <c r="B28" s="30" t="s">
        <v>88</v>
      </c>
      <c r="C28" s="69" t="s">
        <v>188</v>
      </c>
      <c r="D28" s="70">
        <v>1750</v>
      </c>
      <c r="E28" s="70">
        <v>1500</v>
      </c>
      <c r="F28" s="70">
        <v>1500</v>
      </c>
      <c r="G28"/>
      <c r="H28"/>
      <c r="I28"/>
    </row>
    <row r="29" spans="1:9" ht="15.75" x14ac:dyDescent="0.25">
      <c r="A29" s="71" t="s">
        <v>255</v>
      </c>
      <c r="B29" s="71" t="s">
        <v>281</v>
      </c>
      <c r="C29" s="4" t="s">
        <v>112</v>
      </c>
      <c r="D29" s="72">
        <v>1750</v>
      </c>
      <c r="E29" s="72">
        <v>1500</v>
      </c>
      <c r="F29" s="72">
        <v>1500</v>
      </c>
      <c r="G29"/>
      <c r="H29"/>
      <c r="I29"/>
    </row>
    <row r="30" spans="1:9" ht="15.75" x14ac:dyDescent="0.25">
      <c r="A30" s="71" t="s">
        <v>262</v>
      </c>
      <c r="B30" s="71" t="s">
        <v>281</v>
      </c>
      <c r="C30" s="4" t="s">
        <v>8</v>
      </c>
      <c r="D30" s="72">
        <v>1750</v>
      </c>
      <c r="E30" s="72">
        <v>1500</v>
      </c>
      <c r="F30" s="72">
        <v>1500</v>
      </c>
      <c r="G30"/>
      <c r="H30"/>
      <c r="I30"/>
    </row>
    <row r="31" spans="1:9" ht="15.75" x14ac:dyDescent="0.25">
      <c r="A31" s="57" t="s">
        <v>274</v>
      </c>
      <c r="B31" s="57" t="s">
        <v>124</v>
      </c>
      <c r="C31" s="58" t="s">
        <v>244</v>
      </c>
      <c r="D31" s="59">
        <v>48007</v>
      </c>
      <c r="E31" s="59">
        <v>53800</v>
      </c>
      <c r="F31" s="59">
        <v>53800</v>
      </c>
      <c r="G31"/>
      <c r="H31"/>
      <c r="I31"/>
    </row>
    <row r="32" spans="1:9" ht="15.75" x14ac:dyDescent="0.25">
      <c r="A32" s="60" t="s">
        <v>275</v>
      </c>
      <c r="B32" s="60" t="s">
        <v>284</v>
      </c>
      <c r="C32" s="2" t="s">
        <v>244</v>
      </c>
      <c r="D32" s="61">
        <v>48007</v>
      </c>
      <c r="E32" s="61">
        <v>53800</v>
      </c>
      <c r="F32" s="61">
        <v>53800</v>
      </c>
      <c r="G32"/>
      <c r="H32"/>
      <c r="I32"/>
    </row>
    <row r="33" spans="1:9" ht="15.75" x14ac:dyDescent="0.25">
      <c r="A33" s="62" t="s">
        <v>277</v>
      </c>
      <c r="B33" s="62" t="s">
        <v>284</v>
      </c>
      <c r="C33" s="63" t="s">
        <v>244</v>
      </c>
      <c r="D33" s="64">
        <v>48007</v>
      </c>
      <c r="E33" s="64">
        <v>53800</v>
      </c>
      <c r="F33" s="64">
        <v>53800</v>
      </c>
      <c r="G33"/>
      <c r="H33"/>
      <c r="I33"/>
    </row>
    <row r="34" spans="1:9" ht="15.75" x14ac:dyDescent="0.25">
      <c r="A34" s="65" t="s">
        <v>278</v>
      </c>
      <c r="B34" s="65" t="s">
        <v>285</v>
      </c>
      <c r="C34" s="3" t="s">
        <v>14</v>
      </c>
      <c r="D34" s="66">
        <v>48007</v>
      </c>
      <c r="E34" s="66">
        <v>53800</v>
      </c>
      <c r="F34" s="66">
        <v>53800</v>
      </c>
      <c r="G34"/>
      <c r="H34"/>
      <c r="I34"/>
    </row>
    <row r="35" spans="1:9" ht="15.75" x14ac:dyDescent="0.25">
      <c r="A35" s="33" t="s">
        <v>12</v>
      </c>
      <c r="B35" s="33" t="s">
        <v>3</v>
      </c>
      <c r="C35" s="67"/>
      <c r="D35" s="68">
        <v>48007</v>
      </c>
      <c r="E35" s="68">
        <v>53800</v>
      </c>
      <c r="F35" s="68">
        <v>53800</v>
      </c>
      <c r="G35"/>
      <c r="H35"/>
      <c r="I35"/>
    </row>
    <row r="36" spans="1:9" ht="15.75" x14ac:dyDescent="0.25">
      <c r="A36" s="30" t="s">
        <v>280</v>
      </c>
      <c r="B36" s="30" t="s">
        <v>88</v>
      </c>
      <c r="C36" s="69" t="s">
        <v>188</v>
      </c>
      <c r="D36" s="70">
        <v>48007</v>
      </c>
      <c r="E36" s="70">
        <v>53800</v>
      </c>
      <c r="F36" s="70">
        <v>53800</v>
      </c>
      <c r="G36"/>
      <c r="H36"/>
      <c r="I36"/>
    </row>
    <row r="37" spans="1:9" ht="15.75" x14ac:dyDescent="0.25">
      <c r="A37" s="71" t="s">
        <v>255</v>
      </c>
      <c r="B37" s="71" t="s">
        <v>109</v>
      </c>
      <c r="C37" s="4" t="s">
        <v>112</v>
      </c>
      <c r="D37" s="72">
        <v>48007</v>
      </c>
      <c r="E37" s="72">
        <v>53800</v>
      </c>
      <c r="F37" s="72">
        <v>53800</v>
      </c>
      <c r="G37"/>
      <c r="H37"/>
      <c r="I37"/>
    </row>
    <row r="38" spans="1:9" ht="15.75" x14ac:dyDescent="0.25">
      <c r="A38" s="71" t="s">
        <v>256</v>
      </c>
      <c r="B38" s="71" t="s">
        <v>109</v>
      </c>
      <c r="C38" s="4" t="s">
        <v>16</v>
      </c>
      <c r="D38" s="72">
        <v>46857</v>
      </c>
      <c r="E38" s="72">
        <v>46900</v>
      </c>
      <c r="F38" s="72">
        <v>46900</v>
      </c>
      <c r="G38"/>
      <c r="H38"/>
      <c r="I38"/>
    </row>
    <row r="39" spans="1:9" ht="15.75" x14ac:dyDescent="0.25">
      <c r="A39" s="71" t="s">
        <v>257</v>
      </c>
      <c r="B39" s="71" t="s">
        <v>109</v>
      </c>
      <c r="C39" s="4" t="s">
        <v>4</v>
      </c>
      <c r="D39" s="72">
        <v>1150</v>
      </c>
      <c r="E39" s="72">
        <v>6900</v>
      </c>
      <c r="F39" s="72">
        <v>6900</v>
      </c>
      <c r="G39"/>
      <c r="H39"/>
      <c r="I39"/>
    </row>
    <row r="40" spans="1:9" ht="15.75" x14ac:dyDescent="0.25">
      <c r="A40" s="57" t="s">
        <v>274</v>
      </c>
      <c r="B40" s="57" t="s">
        <v>125</v>
      </c>
      <c r="C40" s="58" t="s">
        <v>17</v>
      </c>
      <c r="D40" s="59">
        <v>989819</v>
      </c>
      <c r="E40" s="59">
        <v>1177745</v>
      </c>
      <c r="F40" s="59">
        <v>975745</v>
      </c>
      <c r="G40"/>
      <c r="H40"/>
      <c r="I40"/>
    </row>
    <row r="41" spans="1:9" ht="15.75" x14ac:dyDescent="0.25">
      <c r="A41" s="60" t="s">
        <v>275</v>
      </c>
      <c r="B41" s="60" t="s">
        <v>286</v>
      </c>
      <c r="C41" s="2" t="s">
        <v>17</v>
      </c>
      <c r="D41" s="61">
        <v>989819</v>
      </c>
      <c r="E41" s="61">
        <v>1177745</v>
      </c>
      <c r="F41" s="61">
        <v>975745</v>
      </c>
      <c r="G41"/>
      <c r="H41"/>
      <c r="I41"/>
    </row>
    <row r="42" spans="1:9" ht="15.75" x14ac:dyDescent="0.25">
      <c r="A42" s="62" t="s">
        <v>277</v>
      </c>
      <c r="B42" s="62" t="s">
        <v>286</v>
      </c>
      <c r="C42" s="63" t="s">
        <v>17</v>
      </c>
      <c r="D42" s="64">
        <v>989819</v>
      </c>
      <c r="E42" s="64">
        <v>1177745</v>
      </c>
      <c r="F42" s="64">
        <v>975745</v>
      </c>
      <c r="G42"/>
      <c r="H42"/>
      <c r="I42"/>
    </row>
    <row r="43" spans="1:9" ht="15.75" x14ac:dyDescent="0.25">
      <c r="A43" s="65" t="s">
        <v>278</v>
      </c>
      <c r="B43" s="65" t="s">
        <v>287</v>
      </c>
      <c r="C43" s="3" t="s">
        <v>18</v>
      </c>
      <c r="D43" s="66">
        <v>248733</v>
      </c>
      <c r="E43" s="66">
        <v>245500</v>
      </c>
      <c r="F43" s="66">
        <v>245500</v>
      </c>
      <c r="G43"/>
      <c r="H43"/>
      <c r="I43"/>
    </row>
    <row r="44" spans="1:9" ht="15.75" x14ac:dyDescent="0.25">
      <c r="A44" s="33" t="s">
        <v>15</v>
      </c>
      <c r="B44" s="33" t="s">
        <v>20</v>
      </c>
      <c r="C44" s="67"/>
      <c r="D44" s="68">
        <v>103333</v>
      </c>
      <c r="E44" s="68">
        <v>103500</v>
      </c>
      <c r="F44" s="68">
        <v>103500</v>
      </c>
      <c r="G44"/>
      <c r="H44"/>
      <c r="I44"/>
    </row>
    <row r="45" spans="1:9" ht="15.75" x14ac:dyDescent="0.25">
      <c r="A45" s="30" t="s">
        <v>280</v>
      </c>
      <c r="B45" s="30" t="s">
        <v>88</v>
      </c>
      <c r="C45" s="69" t="s">
        <v>188</v>
      </c>
      <c r="D45" s="70">
        <v>103333</v>
      </c>
      <c r="E45" s="70">
        <v>103500</v>
      </c>
      <c r="F45" s="70">
        <v>103500</v>
      </c>
      <c r="G45"/>
      <c r="H45"/>
      <c r="I45"/>
    </row>
    <row r="46" spans="1:9" ht="15.75" x14ac:dyDescent="0.25">
      <c r="A46" s="71" t="s">
        <v>255</v>
      </c>
      <c r="B46" s="71" t="s">
        <v>109</v>
      </c>
      <c r="C46" s="4" t="s">
        <v>112</v>
      </c>
      <c r="D46" s="72">
        <v>103333</v>
      </c>
      <c r="E46" s="72">
        <v>103500</v>
      </c>
      <c r="F46" s="72">
        <v>103500</v>
      </c>
      <c r="G46"/>
      <c r="H46"/>
      <c r="I46"/>
    </row>
    <row r="47" spans="1:9" ht="15.75" x14ac:dyDescent="0.25">
      <c r="A47" s="71" t="s">
        <v>256</v>
      </c>
      <c r="B47" s="71" t="s">
        <v>109</v>
      </c>
      <c r="C47" s="4" t="s">
        <v>16</v>
      </c>
      <c r="D47" s="72">
        <v>97400</v>
      </c>
      <c r="E47" s="72">
        <v>97500</v>
      </c>
      <c r="F47" s="72">
        <v>97500</v>
      </c>
      <c r="G47"/>
      <c r="H47"/>
      <c r="I47"/>
    </row>
    <row r="48" spans="1:9" ht="15.75" x14ac:dyDescent="0.25">
      <c r="A48" s="71" t="s">
        <v>257</v>
      </c>
      <c r="B48" s="71" t="s">
        <v>109</v>
      </c>
      <c r="C48" s="4" t="s">
        <v>4</v>
      </c>
      <c r="D48" s="72">
        <v>5933</v>
      </c>
      <c r="E48" s="72">
        <v>6000</v>
      </c>
      <c r="F48" s="72">
        <v>6000</v>
      </c>
      <c r="G48"/>
      <c r="H48"/>
      <c r="I48"/>
    </row>
    <row r="49" spans="1:9" ht="15.75" x14ac:dyDescent="0.25">
      <c r="A49" s="33" t="s">
        <v>19</v>
      </c>
      <c r="B49" s="33" t="s">
        <v>22</v>
      </c>
      <c r="C49" s="67"/>
      <c r="D49" s="68">
        <v>145400</v>
      </c>
      <c r="E49" s="68">
        <v>142000</v>
      </c>
      <c r="F49" s="68">
        <v>142000</v>
      </c>
      <c r="G49"/>
      <c r="H49"/>
      <c r="I49"/>
    </row>
    <row r="50" spans="1:9" ht="15.75" x14ac:dyDescent="0.25">
      <c r="A50" s="30" t="s">
        <v>280</v>
      </c>
      <c r="B50" s="30" t="s">
        <v>88</v>
      </c>
      <c r="C50" s="69" t="s">
        <v>188</v>
      </c>
      <c r="D50" s="70">
        <v>145400</v>
      </c>
      <c r="E50" s="70">
        <v>142000</v>
      </c>
      <c r="F50" s="70">
        <v>142000</v>
      </c>
      <c r="G50"/>
      <c r="H50"/>
      <c r="I50"/>
    </row>
    <row r="51" spans="1:9" ht="15.75" x14ac:dyDescent="0.25">
      <c r="A51" s="71" t="s">
        <v>255</v>
      </c>
      <c r="B51" s="71" t="s">
        <v>281</v>
      </c>
      <c r="C51" s="4" t="s">
        <v>112</v>
      </c>
      <c r="D51" s="72">
        <v>145400</v>
      </c>
      <c r="E51" s="72">
        <v>142000</v>
      </c>
      <c r="F51" s="72">
        <v>142000</v>
      </c>
      <c r="G51"/>
      <c r="H51"/>
      <c r="I51"/>
    </row>
    <row r="52" spans="1:9" ht="15.75" x14ac:dyDescent="0.25">
      <c r="A52" s="71" t="s">
        <v>257</v>
      </c>
      <c r="B52" s="71" t="s">
        <v>281</v>
      </c>
      <c r="C52" s="4" t="s">
        <v>4</v>
      </c>
      <c r="D52" s="72">
        <v>143400</v>
      </c>
      <c r="E52" s="72">
        <v>140000</v>
      </c>
      <c r="F52" s="72">
        <v>140000</v>
      </c>
      <c r="G52"/>
      <c r="H52"/>
      <c r="I52"/>
    </row>
    <row r="53" spans="1:9" ht="15.75" x14ac:dyDescent="0.25">
      <c r="A53" s="71" t="s">
        <v>258</v>
      </c>
      <c r="B53" s="71" t="s">
        <v>281</v>
      </c>
      <c r="C53" s="4" t="s">
        <v>23</v>
      </c>
      <c r="D53" s="72">
        <v>1000</v>
      </c>
      <c r="E53" s="72">
        <v>1000</v>
      </c>
      <c r="F53" s="72">
        <v>1000</v>
      </c>
      <c r="G53"/>
      <c r="H53"/>
      <c r="I53"/>
    </row>
    <row r="54" spans="1:9" ht="15.75" x14ac:dyDescent="0.25">
      <c r="A54" s="71" t="s">
        <v>262</v>
      </c>
      <c r="B54" s="71" t="s">
        <v>281</v>
      </c>
      <c r="C54" s="4" t="s">
        <v>8</v>
      </c>
      <c r="D54" s="72">
        <v>1000</v>
      </c>
      <c r="E54" s="72">
        <v>1000</v>
      </c>
      <c r="F54" s="72">
        <v>1000</v>
      </c>
      <c r="G54"/>
      <c r="H54"/>
      <c r="I54"/>
    </row>
    <row r="55" spans="1:9" ht="15.75" x14ac:dyDescent="0.25">
      <c r="A55" s="65" t="s">
        <v>278</v>
      </c>
      <c r="B55" s="65" t="s">
        <v>288</v>
      </c>
      <c r="C55" s="3" t="s">
        <v>24</v>
      </c>
      <c r="D55" s="66">
        <v>135100</v>
      </c>
      <c r="E55" s="66">
        <v>126000</v>
      </c>
      <c r="F55" s="66">
        <v>126000</v>
      </c>
      <c r="G55"/>
      <c r="H55"/>
      <c r="I55"/>
    </row>
    <row r="56" spans="1:9" ht="15.75" x14ac:dyDescent="0.25">
      <c r="A56" s="33" t="s">
        <v>21</v>
      </c>
      <c r="B56" s="33" t="s">
        <v>26</v>
      </c>
      <c r="C56" s="67"/>
      <c r="D56" s="68">
        <v>38000</v>
      </c>
      <c r="E56" s="68">
        <v>30000</v>
      </c>
      <c r="F56" s="68">
        <v>30000</v>
      </c>
      <c r="G56"/>
      <c r="H56"/>
      <c r="I56"/>
    </row>
    <row r="57" spans="1:9" ht="15.75" x14ac:dyDescent="0.25">
      <c r="A57" s="30" t="s">
        <v>280</v>
      </c>
      <c r="B57" s="30" t="s">
        <v>89</v>
      </c>
      <c r="C57" s="69" t="s">
        <v>199</v>
      </c>
      <c r="D57" s="70">
        <v>38000</v>
      </c>
      <c r="E57" s="70">
        <v>30000</v>
      </c>
      <c r="F57" s="70">
        <v>30000</v>
      </c>
      <c r="G57"/>
      <c r="H57"/>
      <c r="I57"/>
    </row>
    <row r="58" spans="1:9" ht="15.75" x14ac:dyDescent="0.25">
      <c r="A58" s="71" t="s">
        <v>255</v>
      </c>
      <c r="B58" s="71" t="s">
        <v>336</v>
      </c>
      <c r="C58" s="4" t="s">
        <v>112</v>
      </c>
      <c r="D58" s="72">
        <v>38000</v>
      </c>
      <c r="E58" s="72">
        <v>30000</v>
      </c>
      <c r="F58" s="72">
        <v>30000</v>
      </c>
      <c r="G58"/>
      <c r="H58"/>
      <c r="I58"/>
    </row>
    <row r="59" spans="1:9" ht="15.75" x14ac:dyDescent="0.25">
      <c r="A59" s="71" t="s">
        <v>257</v>
      </c>
      <c r="B59" s="71" t="s">
        <v>336</v>
      </c>
      <c r="C59" s="4" t="s">
        <v>4</v>
      </c>
      <c r="D59" s="72">
        <v>38000</v>
      </c>
      <c r="E59" s="72">
        <v>30000</v>
      </c>
      <c r="F59" s="72">
        <v>30000</v>
      </c>
      <c r="G59"/>
      <c r="H59"/>
      <c r="I59"/>
    </row>
    <row r="60" spans="1:9" ht="15.75" x14ac:dyDescent="0.25">
      <c r="A60" s="33" t="s">
        <v>25</v>
      </c>
      <c r="B60" s="33" t="s">
        <v>28</v>
      </c>
      <c r="C60" s="67"/>
      <c r="D60" s="68">
        <v>61500</v>
      </c>
      <c r="E60" s="68">
        <v>60000</v>
      </c>
      <c r="F60" s="68">
        <v>60000</v>
      </c>
      <c r="G60"/>
      <c r="H60"/>
      <c r="I60"/>
    </row>
    <row r="61" spans="1:9" ht="15.75" x14ac:dyDescent="0.25">
      <c r="A61" s="30" t="s">
        <v>280</v>
      </c>
      <c r="B61" s="30" t="s">
        <v>78</v>
      </c>
      <c r="C61" s="69" t="s">
        <v>200</v>
      </c>
      <c r="D61" s="70">
        <v>61500</v>
      </c>
      <c r="E61" s="70">
        <v>60000</v>
      </c>
      <c r="F61" s="70">
        <v>60000</v>
      </c>
      <c r="G61"/>
      <c r="H61"/>
      <c r="I61"/>
    </row>
    <row r="62" spans="1:9" ht="15.75" x14ac:dyDescent="0.25">
      <c r="A62" s="71" t="s">
        <v>255</v>
      </c>
      <c r="B62" s="71" t="s">
        <v>337</v>
      </c>
      <c r="C62" s="4" t="s">
        <v>112</v>
      </c>
      <c r="D62" s="72">
        <v>61500</v>
      </c>
      <c r="E62" s="72">
        <v>60000</v>
      </c>
      <c r="F62" s="72">
        <v>60000</v>
      </c>
      <c r="G62"/>
      <c r="H62"/>
      <c r="I62"/>
    </row>
    <row r="63" spans="1:9" ht="15.75" x14ac:dyDescent="0.25">
      <c r="A63" s="71" t="s">
        <v>257</v>
      </c>
      <c r="B63" s="71" t="s">
        <v>337</v>
      </c>
      <c r="C63" s="4" t="s">
        <v>4</v>
      </c>
      <c r="D63" s="72">
        <v>61500</v>
      </c>
      <c r="E63" s="72">
        <v>60000</v>
      </c>
      <c r="F63" s="72">
        <v>60000</v>
      </c>
      <c r="G63"/>
      <c r="H63"/>
      <c r="I63"/>
    </row>
    <row r="64" spans="1:9" ht="15.75" x14ac:dyDescent="0.25">
      <c r="A64" s="33" t="s">
        <v>27</v>
      </c>
      <c r="B64" s="33" t="s">
        <v>30</v>
      </c>
      <c r="C64" s="67"/>
      <c r="D64" s="68">
        <v>30000</v>
      </c>
      <c r="E64" s="68">
        <v>30000</v>
      </c>
      <c r="F64" s="68">
        <v>30000</v>
      </c>
      <c r="G64"/>
      <c r="H64"/>
      <c r="I64"/>
    </row>
    <row r="65" spans="1:9" ht="15.75" x14ac:dyDescent="0.25">
      <c r="A65" s="30" t="s">
        <v>280</v>
      </c>
      <c r="B65" s="30" t="s">
        <v>78</v>
      </c>
      <c r="C65" s="69" t="s">
        <v>200</v>
      </c>
      <c r="D65" s="70">
        <v>30000</v>
      </c>
      <c r="E65" s="70">
        <v>30000</v>
      </c>
      <c r="F65" s="70">
        <v>30000</v>
      </c>
      <c r="G65"/>
      <c r="H65"/>
      <c r="I65"/>
    </row>
    <row r="66" spans="1:9" ht="15.75" x14ac:dyDescent="0.25">
      <c r="A66" s="71" t="s">
        <v>255</v>
      </c>
      <c r="B66" s="71" t="s">
        <v>338</v>
      </c>
      <c r="C66" s="4" t="s">
        <v>112</v>
      </c>
      <c r="D66" s="72">
        <v>30000</v>
      </c>
      <c r="E66" s="72">
        <v>30000</v>
      </c>
      <c r="F66" s="72">
        <v>30000</v>
      </c>
      <c r="G66"/>
      <c r="H66"/>
      <c r="I66"/>
    </row>
    <row r="67" spans="1:9" ht="15.75" x14ac:dyDescent="0.25">
      <c r="A67" s="71" t="s">
        <v>257</v>
      </c>
      <c r="B67" s="71" t="s">
        <v>338</v>
      </c>
      <c r="C67" s="4" t="s">
        <v>4</v>
      </c>
      <c r="D67" s="72">
        <v>30000</v>
      </c>
      <c r="E67" s="72">
        <v>30000</v>
      </c>
      <c r="F67" s="72">
        <v>30000</v>
      </c>
      <c r="G67"/>
      <c r="H67"/>
      <c r="I67"/>
    </row>
    <row r="68" spans="1:9" ht="15.75" x14ac:dyDescent="0.25">
      <c r="A68" s="33" t="s">
        <v>29</v>
      </c>
      <c r="B68" s="33" t="s">
        <v>32</v>
      </c>
      <c r="C68" s="67"/>
      <c r="D68" s="68">
        <v>5600</v>
      </c>
      <c r="E68" s="68">
        <v>6000</v>
      </c>
      <c r="F68" s="68">
        <v>6000</v>
      </c>
      <c r="G68"/>
      <c r="H68"/>
      <c r="I68"/>
    </row>
    <row r="69" spans="1:9" ht="15.75" x14ac:dyDescent="0.25">
      <c r="A69" s="30" t="s">
        <v>280</v>
      </c>
      <c r="B69" s="30" t="s">
        <v>90</v>
      </c>
      <c r="C69" s="69" t="s">
        <v>201</v>
      </c>
      <c r="D69" s="70">
        <v>5600</v>
      </c>
      <c r="E69" s="70">
        <v>6000</v>
      </c>
      <c r="F69" s="70">
        <v>6000</v>
      </c>
      <c r="G69"/>
      <c r="H69"/>
      <c r="I69"/>
    </row>
    <row r="70" spans="1:9" ht="15.75" x14ac:dyDescent="0.25">
      <c r="A70" s="71" t="s">
        <v>255</v>
      </c>
      <c r="B70" s="71" t="s">
        <v>281</v>
      </c>
      <c r="C70" s="4" t="s">
        <v>112</v>
      </c>
      <c r="D70" s="72">
        <v>5600</v>
      </c>
      <c r="E70" s="72">
        <v>6000</v>
      </c>
      <c r="F70" s="72">
        <v>6000</v>
      </c>
      <c r="G70"/>
      <c r="H70"/>
      <c r="I70"/>
    </row>
    <row r="71" spans="1:9" ht="15" customHeight="1" x14ac:dyDescent="0.25">
      <c r="A71" s="71" t="s">
        <v>257</v>
      </c>
      <c r="B71" s="71" t="s">
        <v>281</v>
      </c>
      <c r="C71" s="4" t="s">
        <v>4</v>
      </c>
      <c r="D71" s="72">
        <v>5600</v>
      </c>
      <c r="E71" s="72">
        <v>6000</v>
      </c>
      <c r="F71" s="72">
        <v>6000</v>
      </c>
      <c r="G71"/>
      <c r="H71"/>
      <c r="I71"/>
    </row>
    <row r="72" spans="1:9" ht="1.5" hidden="1" customHeight="1" x14ac:dyDescent="0.25">
      <c r="A72" s="33" t="s">
        <v>31</v>
      </c>
      <c r="B72" s="33" t="s">
        <v>34</v>
      </c>
      <c r="C72" s="67"/>
      <c r="D72" s="68">
        <v>0</v>
      </c>
      <c r="E72" s="68">
        <v>0</v>
      </c>
      <c r="F72" s="68">
        <v>0</v>
      </c>
      <c r="G72"/>
      <c r="H72"/>
      <c r="I72"/>
    </row>
    <row r="73" spans="1:9" ht="15.75" hidden="1" x14ac:dyDescent="0.25">
      <c r="A73" s="30" t="s">
        <v>280</v>
      </c>
      <c r="B73" s="30" t="s">
        <v>90</v>
      </c>
      <c r="C73" s="69" t="s">
        <v>201</v>
      </c>
      <c r="D73" s="70">
        <v>0</v>
      </c>
      <c r="E73" s="70">
        <v>0</v>
      </c>
      <c r="F73" s="70">
        <v>0</v>
      </c>
      <c r="G73"/>
      <c r="H73"/>
      <c r="I73"/>
    </row>
    <row r="74" spans="1:9" ht="15.75" hidden="1" x14ac:dyDescent="0.25">
      <c r="A74" s="71" t="s">
        <v>255</v>
      </c>
      <c r="B74" s="71" t="s">
        <v>90</v>
      </c>
      <c r="C74" s="4" t="s">
        <v>112</v>
      </c>
      <c r="D74" s="72">
        <v>0</v>
      </c>
      <c r="E74" s="72">
        <v>0</v>
      </c>
      <c r="F74" s="72">
        <v>0</v>
      </c>
      <c r="G74"/>
      <c r="H74"/>
      <c r="I74"/>
    </row>
    <row r="75" spans="1:9" ht="15.75" hidden="1" x14ac:dyDescent="0.25">
      <c r="A75" s="71" t="s">
        <v>256</v>
      </c>
      <c r="B75" s="71" t="s">
        <v>90</v>
      </c>
      <c r="C75" s="4" t="s">
        <v>16</v>
      </c>
      <c r="D75" s="72">
        <v>0</v>
      </c>
      <c r="E75" s="72">
        <v>0</v>
      </c>
      <c r="F75" s="72">
        <v>0</v>
      </c>
      <c r="G75"/>
      <c r="H75"/>
      <c r="I75"/>
    </row>
    <row r="76" spans="1:9" ht="15.75" hidden="1" x14ac:dyDescent="0.25">
      <c r="A76" s="71" t="s">
        <v>257</v>
      </c>
      <c r="B76" s="71" t="s">
        <v>90</v>
      </c>
      <c r="C76" s="4" t="s">
        <v>4</v>
      </c>
      <c r="D76" s="72">
        <v>0</v>
      </c>
      <c r="E76" s="72">
        <v>0</v>
      </c>
      <c r="F76" s="72">
        <v>0</v>
      </c>
      <c r="G76"/>
      <c r="H76"/>
      <c r="I76"/>
    </row>
    <row r="77" spans="1:9" ht="15.75" x14ac:dyDescent="0.25">
      <c r="A77" s="65" t="s">
        <v>278</v>
      </c>
      <c r="B77" s="65" t="s">
        <v>289</v>
      </c>
      <c r="C77" s="3" t="s">
        <v>35</v>
      </c>
      <c r="D77" s="66">
        <v>5000</v>
      </c>
      <c r="E77" s="66">
        <v>5000</v>
      </c>
      <c r="F77" s="66">
        <v>5000</v>
      </c>
      <c r="G77"/>
      <c r="H77"/>
      <c r="I77"/>
    </row>
    <row r="78" spans="1:9" ht="15.75" x14ac:dyDescent="0.25">
      <c r="A78" s="33" t="s">
        <v>33</v>
      </c>
      <c r="B78" s="33" t="s">
        <v>37</v>
      </c>
      <c r="C78" s="67"/>
      <c r="D78" s="68">
        <v>5000</v>
      </c>
      <c r="E78" s="68">
        <v>5000</v>
      </c>
      <c r="F78" s="68">
        <v>5000</v>
      </c>
      <c r="G78"/>
      <c r="H78"/>
      <c r="I78"/>
    </row>
    <row r="79" spans="1:9" ht="15.75" x14ac:dyDescent="0.25">
      <c r="A79" s="30" t="s">
        <v>280</v>
      </c>
      <c r="B79" s="30" t="s">
        <v>90</v>
      </c>
      <c r="C79" s="69" t="s">
        <v>201</v>
      </c>
      <c r="D79" s="70">
        <v>5000</v>
      </c>
      <c r="E79" s="70">
        <v>5000</v>
      </c>
      <c r="F79" s="70">
        <v>5000</v>
      </c>
      <c r="G79"/>
      <c r="H79"/>
      <c r="I79"/>
    </row>
    <row r="80" spans="1:9" ht="15.75" x14ac:dyDescent="0.25">
      <c r="A80" s="71" t="s">
        <v>255</v>
      </c>
      <c r="B80" s="71" t="s">
        <v>281</v>
      </c>
      <c r="C80" s="4" t="s">
        <v>112</v>
      </c>
      <c r="D80" s="72">
        <v>5000</v>
      </c>
      <c r="E80" s="72">
        <v>5000</v>
      </c>
      <c r="F80" s="72">
        <v>5000</v>
      </c>
      <c r="G80"/>
      <c r="H80"/>
      <c r="I80"/>
    </row>
    <row r="81" spans="1:9" ht="15.75" x14ac:dyDescent="0.25">
      <c r="A81" s="71" t="s">
        <v>257</v>
      </c>
      <c r="B81" s="71" t="s">
        <v>281</v>
      </c>
      <c r="C81" s="4" t="s">
        <v>4</v>
      </c>
      <c r="D81" s="72">
        <v>5000</v>
      </c>
      <c r="E81" s="72">
        <v>5000</v>
      </c>
      <c r="F81" s="72">
        <v>5000</v>
      </c>
      <c r="G81"/>
      <c r="H81"/>
      <c r="I81"/>
    </row>
    <row r="82" spans="1:9" ht="15.75" x14ac:dyDescent="0.25">
      <c r="A82" s="65" t="s">
        <v>278</v>
      </c>
      <c r="B82" s="65" t="s">
        <v>290</v>
      </c>
      <c r="C82" s="3" t="s">
        <v>38</v>
      </c>
      <c r="D82" s="66">
        <v>32540</v>
      </c>
      <c r="E82" s="66">
        <v>33000</v>
      </c>
      <c r="F82" s="66">
        <v>33000</v>
      </c>
      <c r="G82"/>
      <c r="H82"/>
      <c r="I82"/>
    </row>
    <row r="83" spans="1:9" ht="15.75" x14ac:dyDescent="0.25">
      <c r="A83" s="33" t="s">
        <v>36</v>
      </c>
      <c r="B83" s="33" t="s">
        <v>40</v>
      </c>
      <c r="C83" s="67"/>
      <c r="D83" s="68">
        <v>26500</v>
      </c>
      <c r="E83" s="68">
        <v>26500</v>
      </c>
      <c r="F83" s="68">
        <v>26500</v>
      </c>
      <c r="G83"/>
      <c r="H83"/>
      <c r="I83"/>
    </row>
    <row r="84" spans="1:9" ht="15.75" x14ac:dyDescent="0.25">
      <c r="A84" s="30" t="s">
        <v>280</v>
      </c>
      <c r="B84" s="30" t="s">
        <v>216</v>
      </c>
      <c r="C84" s="69" t="s">
        <v>217</v>
      </c>
      <c r="D84" s="70">
        <v>26500</v>
      </c>
      <c r="E84" s="70">
        <v>26500</v>
      </c>
      <c r="F84" s="70">
        <v>26500</v>
      </c>
      <c r="G84"/>
      <c r="H84"/>
      <c r="I84"/>
    </row>
    <row r="85" spans="1:9" ht="15.75" x14ac:dyDescent="0.25">
      <c r="A85" s="71" t="s">
        <v>255</v>
      </c>
      <c r="B85" s="71" t="s">
        <v>281</v>
      </c>
      <c r="C85" s="4" t="s">
        <v>112</v>
      </c>
      <c r="D85" s="72">
        <v>26500</v>
      </c>
      <c r="E85" s="72">
        <v>26500</v>
      </c>
      <c r="F85" s="72">
        <v>26500</v>
      </c>
      <c r="G85"/>
      <c r="H85"/>
      <c r="I85"/>
    </row>
    <row r="86" spans="1:9" ht="15.75" x14ac:dyDescent="0.25">
      <c r="A86" s="71" t="s">
        <v>259</v>
      </c>
      <c r="B86" s="71" t="s">
        <v>281</v>
      </c>
      <c r="C86" s="4" t="s">
        <v>237</v>
      </c>
      <c r="D86" s="72">
        <v>10000</v>
      </c>
      <c r="E86" s="72">
        <v>10000</v>
      </c>
      <c r="F86" s="72">
        <v>10000</v>
      </c>
      <c r="G86"/>
      <c r="H86"/>
      <c r="I86"/>
    </row>
    <row r="87" spans="1:9" ht="15.75" x14ac:dyDescent="0.25">
      <c r="A87" s="71" t="s">
        <v>261</v>
      </c>
      <c r="B87" s="71" t="s">
        <v>281</v>
      </c>
      <c r="C87" s="4" t="s">
        <v>129</v>
      </c>
      <c r="D87" s="72">
        <v>16500</v>
      </c>
      <c r="E87" s="72">
        <v>16500</v>
      </c>
      <c r="F87" s="72">
        <v>16500</v>
      </c>
      <c r="G87"/>
      <c r="H87"/>
      <c r="I87"/>
    </row>
    <row r="88" spans="1:9" ht="15.75" x14ac:dyDescent="0.25">
      <c r="A88" s="33" t="s">
        <v>39</v>
      </c>
      <c r="B88" s="33" t="s">
        <v>42</v>
      </c>
      <c r="C88" s="67"/>
      <c r="D88" s="68">
        <v>6040</v>
      </c>
      <c r="E88" s="68">
        <v>6500</v>
      </c>
      <c r="F88" s="68">
        <v>6500</v>
      </c>
      <c r="G88"/>
      <c r="H88"/>
      <c r="I88"/>
    </row>
    <row r="89" spans="1:9" ht="15.75" x14ac:dyDescent="0.25">
      <c r="A89" s="30" t="s">
        <v>280</v>
      </c>
      <c r="B89" s="30" t="s">
        <v>216</v>
      </c>
      <c r="C89" s="69" t="s">
        <v>217</v>
      </c>
      <c r="D89" s="70">
        <v>6040</v>
      </c>
      <c r="E89" s="70">
        <v>6500</v>
      </c>
      <c r="F89" s="70">
        <v>6500</v>
      </c>
      <c r="G89"/>
      <c r="H89"/>
      <c r="I89"/>
    </row>
    <row r="90" spans="1:9" ht="15.75" x14ac:dyDescent="0.25">
      <c r="A90" s="71" t="s">
        <v>255</v>
      </c>
      <c r="B90" s="71" t="s">
        <v>281</v>
      </c>
      <c r="C90" s="4" t="s">
        <v>112</v>
      </c>
      <c r="D90" s="72">
        <v>6040</v>
      </c>
      <c r="E90" s="72">
        <v>6500</v>
      </c>
      <c r="F90" s="72">
        <v>6500</v>
      </c>
      <c r="G90"/>
      <c r="H90"/>
      <c r="I90"/>
    </row>
    <row r="91" spans="1:9" ht="15.75" x14ac:dyDescent="0.25">
      <c r="A91" s="71" t="s">
        <v>262</v>
      </c>
      <c r="B91" s="71" t="s">
        <v>281</v>
      </c>
      <c r="C91" s="4" t="s">
        <v>8</v>
      </c>
      <c r="D91" s="72">
        <v>6040</v>
      </c>
      <c r="E91" s="72">
        <v>6500</v>
      </c>
      <c r="F91" s="72">
        <v>6500</v>
      </c>
      <c r="G91"/>
      <c r="H91"/>
      <c r="I91"/>
    </row>
    <row r="92" spans="1:9" ht="15.75" x14ac:dyDescent="0.25">
      <c r="A92" s="65" t="s">
        <v>278</v>
      </c>
      <c r="B92" s="65" t="s">
        <v>291</v>
      </c>
      <c r="C92" s="3" t="s">
        <v>43</v>
      </c>
      <c r="D92" s="66">
        <v>3000</v>
      </c>
      <c r="E92" s="66">
        <v>3000</v>
      </c>
      <c r="F92" s="66">
        <v>3000</v>
      </c>
      <c r="G92"/>
      <c r="H92"/>
      <c r="I92"/>
    </row>
    <row r="93" spans="1:9" ht="15.75" x14ac:dyDescent="0.25">
      <c r="A93" s="33" t="s">
        <v>41</v>
      </c>
      <c r="B93" s="33" t="s">
        <v>45</v>
      </c>
      <c r="C93" s="67"/>
      <c r="D93" s="68">
        <v>3000</v>
      </c>
      <c r="E93" s="68">
        <v>3000</v>
      </c>
      <c r="F93" s="68">
        <v>3000</v>
      </c>
      <c r="G93"/>
      <c r="H93"/>
      <c r="I93"/>
    </row>
    <row r="94" spans="1:9" ht="15.75" x14ac:dyDescent="0.25">
      <c r="A94" s="30" t="s">
        <v>280</v>
      </c>
      <c r="B94" s="30" t="s">
        <v>207</v>
      </c>
      <c r="C94" s="69" t="s">
        <v>208</v>
      </c>
      <c r="D94" s="70">
        <v>3000</v>
      </c>
      <c r="E94" s="70">
        <v>3000</v>
      </c>
      <c r="F94" s="70">
        <v>3000</v>
      </c>
      <c r="G94"/>
      <c r="H94"/>
      <c r="I94"/>
    </row>
    <row r="95" spans="1:9" ht="15.75" x14ac:dyDescent="0.25">
      <c r="A95" s="71" t="s">
        <v>255</v>
      </c>
      <c r="B95" s="71" t="s">
        <v>281</v>
      </c>
      <c r="C95" s="4" t="s">
        <v>112</v>
      </c>
      <c r="D95" s="72">
        <v>3000</v>
      </c>
      <c r="E95" s="72">
        <v>3000</v>
      </c>
      <c r="F95" s="72">
        <v>3000</v>
      </c>
      <c r="G95"/>
      <c r="H95"/>
      <c r="I95"/>
    </row>
    <row r="96" spans="1:9" ht="15.75" x14ac:dyDescent="0.25">
      <c r="A96" s="71" t="s">
        <v>262</v>
      </c>
      <c r="B96" s="71" t="s">
        <v>281</v>
      </c>
      <c r="C96" s="4" t="s">
        <v>8</v>
      </c>
      <c r="D96" s="72">
        <v>3000</v>
      </c>
      <c r="E96" s="72">
        <v>3000</v>
      </c>
      <c r="F96" s="72">
        <v>3000</v>
      </c>
      <c r="G96"/>
      <c r="H96"/>
      <c r="I96"/>
    </row>
    <row r="97" spans="1:9" ht="15.75" x14ac:dyDescent="0.25">
      <c r="A97" s="65" t="s">
        <v>278</v>
      </c>
      <c r="B97" s="65" t="s">
        <v>292</v>
      </c>
      <c r="C97" s="3" t="s">
        <v>46</v>
      </c>
      <c r="D97" s="66">
        <v>26545</v>
      </c>
      <c r="E97" s="66">
        <v>26545</v>
      </c>
      <c r="F97" s="66">
        <v>26545</v>
      </c>
      <c r="G97"/>
      <c r="H97"/>
      <c r="I97"/>
    </row>
    <row r="98" spans="1:9" ht="15.75" x14ac:dyDescent="0.25">
      <c r="A98" s="33" t="s">
        <v>97</v>
      </c>
      <c r="B98" s="33" t="s">
        <v>48</v>
      </c>
      <c r="C98" s="67"/>
      <c r="D98" s="68">
        <v>26545</v>
      </c>
      <c r="E98" s="68">
        <v>26545</v>
      </c>
      <c r="F98" s="68">
        <v>26545</v>
      </c>
      <c r="G98"/>
      <c r="H98"/>
      <c r="I98"/>
    </row>
    <row r="99" spans="1:9" ht="15.75" x14ac:dyDescent="0.25">
      <c r="A99" s="30" t="s">
        <v>280</v>
      </c>
      <c r="B99" s="30" t="s">
        <v>207</v>
      </c>
      <c r="C99" s="69" t="s">
        <v>208</v>
      </c>
      <c r="D99" s="70">
        <v>26545</v>
      </c>
      <c r="E99" s="70">
        <v>26545</v>
      </c>
      <c r="F99" s="70">
        <v>26545</v>
      </c>
      <c r="G99"/>
      <c r="H99"/>
      <c r="I99"/>
    </row>
    <row r="100" spans="1:9" ht="15.75" x14ac:dyDescent="0.25">
      <c r="A100" s="71" t="s">
        <v>255</v>
      </c>
      <c r="B100" s="71" t="s">
        <v>281</v>
      </c>
      <c r="C100" s="4" t="s">
        <v>112</v>
      </c>
      <c r="D100" s="72">
        <v>26545</v>
      </c>
      <c r="E100" s="72">
        <v>26545</v>
      </c>
      <c r="F100" s="72">
        <v>26545</v>
      </c>
      <c r="G100"/>
      <c r="H100"/>
      <c r="I100"/>
    </row>
    <row r="101" spans="1:9" ht="15.75" x14ac:dyDescent="0.25">
      <c r="A101" s="71" t="s">
        <v>262</v>
      </c>
      <c r="B101" s="71" t="s">
        <v>281</v>
      </c>
      <c r="C101" s="4" t="s">
        <v>8</v>
      </c>
      <c r="D101" s="72">
        <v>26545</v>
      </c>
      <c r="E101" s="72">
        <v>26545</v>
      </c>
      <c r="F101" s="72">
        <v>26545</v>
      </c>
      <c r="G101"/>
      <c r="H101"/>
      <c r="I101"/>
    </row>
    <row r="102" spans="1:9" ht="15.75" x14ac:dyDescent="0.25">
      <c r="A102" s="65" t="s">
        <v>278</v>
      </c>
      <c r="B102" s="65" t="s">
        <v>293</v>
      </c>
      <c r="C102" s="3" t="s">
        <v>49</v>
      </c>
      <c r="D102" s="66">
        <v>72340</v>
      </c>
      <c r="E102" s="66">
        <v>72500</v>
      </c>
      <c r="F102" s="66">
        <v>72500</v>
      </c>
      <c r="G102"/>
      <c r="H102"/>
      <c r="I102"/>
    </row>
    <row r="103" spans="1:9" ht="15.75" x14ac:dyDescent="0.25">
      <c r="A103" s="33" t="s">
        <v>44</v>
      </c>
      <c r="B103" s="33" t="s">
        <v>85</v>
      </c>
      <c r="C103" s="67"/>
      <c r="D103" s="68">
        <v>60000</v>
      </c>
      <c r="E103" s="68">
        <v>60000</v>
      </c>
      <c r="F103" s="68">
        <v>60000</v>
      </c>
      <c r="G103"/>
      <c r="H103"/>
      <c r="I103"/>
    </row>
    <row r="104" spans="1:9" ht="15.75" x14ac:dyDescent="0.25">
      <c r="A104" s="30" t="s">
        <v>280</v>
      </c>
      <c r="B104" s="30" t="s">
        <v>77</v>
      </c>
      <c r="C104" s="69" t="s">
        <v>212</v>
      </c>
      <c r="D104" s="70">
        <v>60000</v>
      </c>
      <c r="E104" s="70">
        <v>60000</v>
      </c>
      <c r="F104" s="70">
        <v>60000</v>
      </c>
      <c r="G104"/>
      <c r="H104"/>
      <c r="I104"/>
    </row>
    <row r="105" spans="1:9" ht="15.75" x14ac:dyDescent="0.25">
      <c r="A105" s="71" t="s">
        <v>255</v>
      </c>
      <c r="B105" s="71" t="s">
        <v>281</v>
      </c>
      <c r="C105" s="4" t="s">
        <v>112</v>
      </c>
      <c r="D105" s="72">
        <v>60000</v>
      </c>
      <c r="E105" s="72">
        <v>60000</v>
      </c>
      <c r="F105" s="72">
        <v>60000</v>
      </c>
      <c r="G105"/>
      <c r="H105"/>
      <c r="I105"/>
    </row>
    <row r="106" spans="1:9" ht="15.75" x14ac:dyDescent="0.25">
      <c r="A106" s="71" t="s">
        <v>260</v>
      </c>
      <c r="B106" s="71" t="s">
        <v>281</v>
      </c>
      <c r="C106" s="4" t="s">
        <v>118</v>
      </c>
      <c r="D106" s="72">
        <v>60000</v>
      </c>
      <c r="E106" s="72">
        <v>60000</v>
      </c>
      <c r="F106" s="72">
        <v>60000</v>
      </c>
      <c r="G106"/>
      <c r="H106"/>
      <c r="I106"/>
    </row>
    <row r="107" spans="1:9" ht="15.75" x14ac:dyDescent="0.25">
      <c r="A107" s="33" t="s">
        <v>47</v>
      </c>
      <c r="B107" s="33" t="s">
        <v>86</v>
      </c>
      <c r="C107" s="67"/>
      <c r="D107" s="68">
        <v>12340</v>
      </c>
      <c r="E107" s="68">
        <v>12500</v>
      </c>
      <c r="F107" s="68">
        <v>12500</v>
      </c>
      <c r="G107"/>
      <c r="H107"/>
      <c r="I107"/>
    </row>
    <row r="108" spans="1:9" ht="15.75" x14ac:dyDescent="0.25">
      <c r="A108" s="30" t="s">
        <v>280</v>
      </c>
      <c r="B108" s="30" t="s">
        <v>91</v>
      </c>
      <c r="C108" s="69" t="s">
        <v>213</v>
      </c>
      <c r="D108" s="70">
        <v>12340</v>
      </c>
      <c r="E108" s="70">
        <v>12500</v>
      </c>
      <c r="F108" s="70">
        <v>12500</v>
      </c>
      <c r="G108"/>
      <c r="H108"/>
      <c r="I108"/>
    </row>
    <row r="109" spans="1:9" ht="15.75" x14ac:dyDescent="0.25">
      <c r="A109" s="71" t="s">
        <v>255</v>
      </c>
      <c r="B109" s="71" t="s">
        <v>281</v>
      </c>
      <c r="C109" s="4" t="s">
        <v>112</v>
      </c>
      <c r="D109" s="72">
        <v>12340</v>
      </c>
      <c r="E109" s="72">
        <v>12500</v>
      </c>
      <c r="F109" s="72">
        <v>12500</v>
      </c>
      <c r="G109"/>
      <c r="H109"/>
      <c r="I109"/>
    </row>
    <row r="110" spans="1:9" ht="15.75" x14ac:dyDescent="0.25">
      <c r="A110" s="71" t="s">
        <v>260</v>
      </c>
      <c r="B110" s="71" t="s">
        <v>281</v>
      </c>
      <c r="C110" s="4" t="s">
        <v>118</v>
      </c>
      <c r="D110" s="72">
        <v>12340</v>
      </c>
      <c r="E110" s="72">
        <v>0</v>
      </c>
      <c r="F110" s="72">
        <v>0</v>
      </c>
      <c r="G110"/>
      <c r="H110"/>
      <c r="I110"/>
    </row>
    <row r="111" spans="1:9" ht="15.75" x14ac:dyDescent="0.25">
      <c r="A111" s="73" t="s">
        <v>262</v>
      </c>
      <c r="B111" s="73" t="s">
        <v>281</v>
      </c>
      <c r="C111" s="74" t="s">
        <v>8</v>
      </c>
      <c r="D111" s="75">
        <v>0</v>
      </c>
      <c r="E111" s="75">
        <v>12500</v>
      </c>
      <c r="F111" s="75">
        <v>12500</v>
      </c>
      <c r="G111"/>
      <c r="H111"/>
      <c r="I111"/>
    </row>
    <row r="112" spans="1:9" ht="15.75" x14ac:dyDescent="0.25">
      <c r="A112" s="65" t="s">
        <v>278</v>
      </c>
      <c r="B112" s="65" t="s">
        <v>294</v>
      </c>
      <c r="C112" s="3" t="s">
        <v>51</v>
      </c>
      <c r="D112" s="66">
        <v>29200</v>
      </c>
      <c r="E112" s="66">
        <v>29300</v>
      </c>
      <c r="F112" s="66">
        <v>29300</v>
      </c>
      <c r="G112"/>
      <c r="H112"/>
      <c r="I112"/>
    </row>
    <row r="113" spans="1:9" ht="15.75" x14ac:dyDescent="0.25">
      <c r="A113" s="33" t="s">
        <v>98</v>
      </c>
      <c r="B113" s="33" t="s">
        <v>53</v>
      </c>
      <c r="C113" s="67"/>
      <c r="D113" s="68">
        <v>26400</v>
      </c>
      <c r="E113" s="68">
        <v>26500</v>
      </c>
      <c r="F113" s="68">
        <v>26500</v>
      </c>
      <c r="G113"/>
      <c r="H113"/>
      <c r="I113"/>
    </row>
    <row r="114" spans="1:9" ht="15.75" x14ac:dyDescent="0.25">
      <c r="A114" s="30" t="s">
        <v>280</v>
      </c>
      <c r="B114" s="30" t="s">
        <v>92</v>
      </c>
      <c r="C114" s="69" t="s">
        <v>194</v>
      </c>
      <c r="D114" s="70">
        <v>26400</v>
      </c>
      <c r="E114" s="70">
        <v>26500</v>
      </c>
      <c r="F114" s="70">
        <v>26500</v>
      </c>
      <c r="G114"/>
      <c r="H114"/>
      <c r="I114"/>
    </row>
    <row r="115" spans="1:9" ht="15.75" x14ac:dyDescent="0.25">
      <c r="A115" s="71" t="s">
        <v>255</v>
      </c>
      <c r="B115" s="71" t="s">
        <v>281</v>
      </c>
      <c r="C115" s="4" t="s">
        <v>112</v>
      </c>
      <c r="D115" s="72">
        <v>26400</v>
      </c>
      <c r="E115" s="72">
        <v>26500</v>
      </c>
      <c r="F115" s="72">
        <v>26500</v>
      </c>
      <c r="G115"/>
      <c r="H115"/>
      <c r="I115"/>
    </row>
    <row r="116" spans="1:9" ht="15.75" x14ac:dyDescent="0.25">
      <c r="A116" s="71" t="s">
        <v>262</v>
      </c>
      <c r="B116" s="71" t="s">
        <v>281</v>
      </c>
      <c r="C116" s="4" t="s">
        <v>8</v>
      </c>
      <c r="D116" s="72">
        <v>26400</v>
      </c>
      <c r="E116" s="72">
        <v>26500</v>
      </c>
      <c r="F116" s="72">
        <v>26500</v>
      </c>
      <c r="G116"/>
      <c r="H116"/>
      <c r="I116"/>
    </row>
    <row r="117" spans="1:9" ht="15.75" x14ac:dyDescent="0.25">
      <c r="A117" s="33" t="s">
        <v>50</v>
      </c>
      <c r="B117" s="33" t="s">
        <v>55</v>
      </c>
      <c r="C117" s="67"/>
      <c r="D117" s="68">
        <v>300</v>
      </c>
      <c r="E117" s="68">
        <v>300</v>
      </c>
      <c r="F117" s="68">
        <v>300</v>
      </c>
      <c r="G117"/>
      <c r="H117"/>
      <c r="I117"/>
    </row>
    <row r="118" spans="1:9" ht="15.75" x14ac:dyDescent="0.25">
      <c r="A118" s="30" t="s">
        <v>280</v>
      </c>
      <c r="B118" s="30" t="s">
        <v>93</v>
      </c>
      <c r="C118" s="69" t="s">
        <v>191</v>
      </c>
      <c r="D118" s="70">
        <v>300</v>
      </c>
      <c r="E118" s="70">
        <v>300</v>
      </c>
      <c r="F118" s="70">
        <v>300</v>
      </c>
      <c r="G118"/>
      <c r="H118"/>
      <c r="I118"/>
    </row>
    <row r="119" spans="1:9" ht="15.75" x14ac:dyDescent="0.25">
      <c r="A119" s="71" t="s">
        <v>255</v>
      </c>
      <c r="B119" s="71" t="s">
        <v>281</v>
      </c>
      <c r="C119" s="4" t="s">
        <v>112</v>
      </c>
      <c r="D119" s="72">
        <v>300</v>
      </c>
      <c r="E119" s="72">
        <v>300</v>
      </c>
      <c r="F119" s="72">
        <v>300</v>
      </c>
      <c r="G119"/>
      <c r="H119"/>
      <c r="I119"/>
    </row>
    <row r="120" spans="1:9" ht="15.75" x14ac:dyDescent="0.25">
      <c r="A120" s="71" t="s">
        <v>257</v>
      </c>
      <c r="B120" s="71" t="s">
        <v>281</v>
      </c>
      <c r="C120" s="4" t="s">
        <v>4</v>
      </c>
      <c r="D120" s="72">
        <v>300</v>
      </c>
      <c r="E120" s="72">
        <v>300</v>
      </c>
      <c r="F120" s="72">
        <v>300</v>
      </c>
      <c r="G120"/>
      <c r="H120"/>
      <c r="I120"/>
    </row>
    <row r="121" spans="1:9" ht="15.75" x14ac:dyDescent="0.25">
      <c r="A121" s="33" t="s">
        <v>52</v>
      </c>
      <c r="B121" s="33" t="s">
        <v>57</v>
      </c>
      <c r="C121" s="67"/>
      <c r="D121" s="68">
        <v>2500</v>
      </c>
      <c r="E121" s="68">
        <v>2500</v>
      </c>
      <c r="F121" s="68">
        <v>2500</v>
      </c>
      <c r="G121"/>
      <c r="H121"/>
      <c r="I121"/>
    </row>
    <row r="122" spans="1:9" ht="15.75" x14ac:dyDescent="0.25">
      <c r="A122" s="30" t="s">
        <v>280</v>
      </c>
      <c r="B122" s="30" t="s">
        <v>94</v>
      </c>
      <c r="C122" s="69" t="s">
        <v>195</v>
      </c>
      <c r="D122" s="70">
        <v>2500</v>
      </c>
      <c r="E122" s="70">
        <v>2500</v>
      </c>
      <c r="F122" s="70">
        <v>2500</v>
      </c>
      <c r="G122"/>
      <c r="H122"/>
      <c r="I122"/>
    </row>
    <row r="123" spans="1:9" ht="15.75" x14ac:dyDescent="0.25">
      <c r="A123" s="71" t="s">
        <v>255</v>
      </c>
      <c r="B123" s="71" t="s">
        <v>281</v>
      </c>
      <c r="C123" s="4" t="s">
        <v>112</v>
      </c>
      <c r="D123" s="72">
        <v>2500</v>
      </c>
      <c r="E123" s="72">
        <v>2500</v>
      </c>
      <c r="F123" s="72">
        <v>2500</v>
      </c>
      <c r="G123"/>
      <c r="H123"/>
      <c r="I123"/>
    </row>
    <row r="124" spans="1:9" ht="15.75" x14ac:dyDescent="0.25">
      <c r="A124" s="71" t="s">
        <v>262</v>
      </c>
      <c r="B124" s="71" t="s">
        <v>281</v>
      </c>
      <c r="C124" s="4" t="s">
        <v>8</v>
      </c>
      <c r="D124" s="72">
        <v>2500</v>
      </c>
      <c r="E124" s="72">
        <v>2500</v>
      </c>
      <c r="F124" s="72">
        <v>2500</v>
      </c>
      <c r="G124"/>
      <c r="H124"/>
      <c r="I124"/>
    </row>
    <row r="125" spans="1:9" ht="15.75" x14ac:dyDescent="0.25">
      <c r="A125" s="65" t="s">
        <v>278</v>
      </c>
      <c r="B125" s="65" t="s">
        <v>295</v>
      </c>
      <c r="C125" s="3" t="s">
        <v>126</v>
      </c>
      <c r="D125" s="66">
        <v>10000</v>
      </c>
      <c r="E125" s="66">
        <v>10000</v>
      </c>
      <c r="F125" s="66">
        <v>10000</v>
      </c>
      <c r="G125"/>
      <c r="H125"/>
      <c r="I125"/>
    </row>
    <row r="126" spans="1:9" ht="15.75" x14ac:dyDescent="0.25">
      <c r="A126" s="33" t="s">
        <v>54</v>
      </c>
      <c r="B126" s="33" t="s">
        <v>127</v>
      </c>
      <c r="C126" s="67"/>
      <c r="D126" s="68">
        <v>10000</v>
      </c>
      <c r="E126" s="68">
        <v>10000</v>
      </c>
      <c r="F126" s="68">
        <v>10000</v>
      </c>
      <c r="G126"/>
      <c r="H126"/>
      <c r="I126"/>
    </row>
    <row r="127" spans="1:9" ht="15.75" x14ac:dyDescent="0.25">
      <c r="A127" s="30" t="s">
        <v>280</v>
      </c>
      <c r="B127" s="30" t="s">
        <v>128</v>
      </c>
      <c r="C127" s="69" t="s">
        <v>198</v>
      </c>
      <c r="D127" s="70">
        <v>10000</v>
      </c>
      <c r="E127" s="70">
        <v>10000</v>
      </c>
      <c r="F127" s="70">
        <v>10000</v>
      </c>
      <c r="G127"/>
      <c r="H127"/>
      <c r="I127"/>
    </row>
    <row r="128" spans="1:9" ht="15.75" x14ac:dyDescent="0.25">
      <c r="A128" s="71" t="s">
        <v>255</v>
      </c>
      <c r="B128" s="71" t="s">
        <v>339</v>
      </c>
      <c r="C128" s="4" t="s">
        <v>112</v>
      </c>
      <c r="D128" s="72">
        <v>10000</v>
      </c>
      <c r="E128" s="72">
        <v>10000</v>
      </c>
      <c r="F128" s="72">
        <v>10000</v>
      </c>
      <c r="G128"/>
      <c r="H128"/>
      <c r="I128"/>
    </row>
    <row r="129" spans="1:9" ht="15.75" x14ac:dyDescent="0.25">
      <c r="A129" s="71" t="s">
        <v>261</v>
      </c>
      <c r="B129" s="71" t="s">
        <v>339</v>
      </c>
      <c r="C129" s="4" t="s">
        <v>129</v>
      </c>
      <c r="D129" s="72">
        <v>10000</v>
      </c>
      <c r="E129" s="72">
        <v>10000</v>
      </c>
      <c r="F129" s="72">
        <v>10000</v>
      </c>
      <c r="G129"/>
      <c r="H129"/>
      <c r="I129"/>
    </row>
    <row r="130" spans="1:9" ht="0.75" hidden="1" customHeight="1" x14ac:dyDescent="0.25">
      <c r="A130" s="33" t="s">
        <v>56</v>
      </c>
      <c r="B130" s="33" t="s">
        <v>130</v>
      </c>
      <c r="C130" s="67"/>
      <c r="D130" s="68">
        <v>0</v>
      </c>
      <c r="E130" s="68">
        <v>0</v>
      </c>
      <c r="F130" s="68">
        <v>0</v>
      </c>
      <c r="G130"/>
      <c r="H130"/>
      <c r="I130"/>
    </row>
    <row r="131" spans="1:9" ht="15.75" hidden="1" x14ac:dyDescent="0.25">
      <c r="A131" s="30" t="s">
        <v>280</v>
      </c>
      <c r="B131" s="30" t="s">
        <v>128</v>
      </c>
      <c r="C131" s="69" t="s">
        <v>198</v>
      </c>
      <c r="D131" s="70">
        <v>0</v>
      </c>
      <c r="E131" s="70">
        <v>0</v>
      </c>
      <c r="F131" s="70">
        <v>0</v>
      </c>
      <c r="G131"/>
      <c r="H131"/>
      <c r="I131"/>
    </row>
    <row r="132" spans="1:9" ht="15.75" hidden="1" x14ac:dyDescent="0.25">
      <c r="A132" s="71" t="s">
        <v>255</v>
      </c>
      <c r="B132" s="71" t="s">
        <v>128</v>
      </c>
      <c r="C132" s="4" t="s">
        <v>112</v>
      </c>
      <c r="D132" s="72">
        <v>0</v>
      </c>
      <c r="E132" s="72">
        <v>0</v>
      </c>
      <c r="F132" s="72">
        <v>0</v>
      </c>
      <c r="G132"/>
      <c r="H132"/>
      <c r="I132"/>
    </row>
    <row r="133" spans="1:9" ht="15.75" hidden="1" x14ac:dyDescent="0.25">
      <c r="A133" s="71" t="s">
        <v>257</v>
      </c>
      <c r="B133" s="71" t="s">
        <v>128</v>
      </c>
      <c r="C133" s="4" t="s">
        <v>4</v>
      </c>
      <c r="D133" s="72">
        <v>0</v>
      </c>
      <c r="E133" s="72">
        <v>0</v>
      </c>
      <c r="F133" s="72">
        <v>0</v>
      </c>
      <c r="G133"/>
      <c r="H133"/>
      <c r="I133"/>
    </row>
    <row r="134" spans="1:9" ht="15.75" x14ac:dyDescent="0.25">
      <c r="A134" s="65" t="s">
        <v>278</v>
      </c>
      <c r="B134" s="65" t="s">
        <v>296</v>
      </c>
      <c r="C134" s="3" t="s">
        <v>59</v>
      </c>
      <c r="D134" s="66">
        <v>421201</v>
      </c>
      <c r="E134" s="66">
        <v>620740</v>
      </c>
      <c r="F134" s="66">
        <v>418740</v>
      </c>
      <c r="G134"/>
      <c r="H134"/>
      <c r="I134"/>
    </row>
    <row r="135" spans="1:9" ht="15.75" x14ac:dyDescent="0.25">
      <c r="A135" s="33" t="s">
        <v>99</v>
      </c>
      <c r="B135" s="33" t="s">
        <v>61</v>
      </c>
      <c r="C135" s="67"/>
      <c r="D135" s="68">
        <v>109401</v>
      </c>
      <c r="E135" s="68">
        <v>130000</v>
      </c>
      <c r="F135" s="68">
        <v>24000</v>
      </c>
      <c r="G135"/>
      <c r="H135"/>
      <c r="I135"/>
    </row>
    <row r="136" spans="1:9" ht="15.75" x14ac:dyDescent="0.25">
      <c r="A136" s="30" t="s">
        <v>280</v>
      </c>
      <c r="B136" s="30" t="s">
        <v>82</v>
      </c>
      <c r="C136" s="69" t="s">
        <v>204</v>
      </c>
      <c r="D136" s="70">
        <v>109401</v>
      </c>
      <c r="E136" s="70">
        <v>130000</v>
      </c>
      <c r="F136" s="70">
        <v>24000</v>
      </c>
      <c r="G136"/>
      <c r="H136"/>
      <c r="I136"/>
    </row>
    <row r="137" spans="1:9" ht="15.75" x14ac:dyDescent="0.25">
      <c r="A137" s="71" t="s">
        <v>255</v>
      </c>
      <c r="B137" s="71" t="s">
        <v>281</v>
      </c>
      <c r="C137" s="4" t="s">
        <v>112</v>
      </c>
      <c r="D137" s="72">
        <v>3000</v>
      </c>
      <c r="E137" s="72">
        <v>10000</v>
      </c>
      <c r="F137" s="72">
        <v>4000</v>
      </c>
      <c r="G137"/>
      <c r="H137"/>
      <c r="I137"/>
    </row>
    <row r="138" spans="1:9" ht="15.75" x14ac:dyDescent="0.25">
      <c r="A138" s="71" t="s">
        <v>257</v>
      </c>
      <c r="B138" s="71" t="s">
        <v>281</v>
      </c>
      <c r="C138" s="4" t="s">
        <v>4</v>
      </c>
      <c r="D138" s="72">
        <v>3000</v>
      </c>
      <c r="E138" s="72">
        <v>10000</v>
      </c>
      <c r="F138" s="72">
        <v>4000</v>
      </c>
      <c r="G138"/>
      <c r="H138"/>
      <c r="I138"/>
    </row>
    <row r="139" spans="1:9" ht="15.75" x14ac:dyDescent="0.25">
      <c r="A139" s="71" t="s">
        <v>103</v>
      </c>
      <c r="B139" s="71" t="s">
        <v>340</v>
      </c>
      <c r="C139" s="4" t="s">
        <v>113</v>
      </c>
      <c r="D139" s="72">
        <v>106401</v>
      </c>
      <c r="E139" s="72">
        <v>120000</v>
      </c>
      <c r="F139" s="72">
        <v>20000</v>
      </c>
      <c r="G139"/>
      <c r="H139"/>
      <c r="I139"/>
    </row>
    <row r="140" spans="1:9" ht="15.75" x14ac:dyDescent="0.25">
      <c r="A140" s="71" t="s">
        <v>263</v>
      </c>
      <c r="B140" s="71" t="s">
        <v>309</v>
      </c>
      <c r="C140" s="4" t="s">
        <v>249</v>
      </c>
      <c r="D140" s="72">
        <v>300</v>
      </c>
      <c r="E140" s="72">
        <v>0</v>
      </c>
      <c r="F140" s="72">
        <v>0</v>
      </c>
      <c r="G140"/>
      <c r="H140"/>
      <c r="I140"/>
    </row>
    <row r="141" spans="1:9" ht="15.75" x14ac:dyDescent="0.25">
      <c r="A141" s="71" t="s">
        <v>264</v>
      </c>
      <c r="B141" s="71" t="s">
        <v>281</v>
      </c>
      <c r="C141" s="4" t="s">
        <v>79</v>
      </c>
      <c r="D141" s="72">
        <v>6500</v>
      </c>
      <c r="E141" s="72">
        <v>0</v>
      </c>
      <c r="F141" s="72">
        <v>0</v>
      </c>
      <c r="G141"/>
      <c r="H141"/>
      <c r="I141"/>
    </row>
    <row r="142" spans="1:9" ht="15.75" x14ac:dyDescent="0.25">
      <c r="A142" s="71" t="s">
        <v>265</v>
      </c>
      <c r="B142" s="71" t="s">
        <v>340</v>
      </c>
      <c r="C142" s="4" t="s">
        <v>83</v>
      </c>
      <c r="D142" s="72">
        <v>99601</v>
      </c>
      <c r="E142" s="72">
        <v>120000</v>
      </c>
      <c r="F142" s="72">
        <v>20000</v>
      </c>
      <c r="G142"/>
      <c r="H142"/>
      <c r="I142"/>
    </row>
    <row r="143" spans="1:9" ht="15.75" x14ac:dyDescent="0.25">
      <c r="A143" s="33" t="s">
        <v>60</v>
      </c>
      <c r="B143" s="33" t="s">
        <v>63</v>
      </c>
      <c r="C143" s="67"/>
      <c r="D143" s="68">
        <v>74000</v>
      </c>
      <c r="E143" s="68">
        <v>124000</v>
      </c>
      <c r="F143" s="68">
        <v>224000</v>
      </c>
      <c r="G143"/>
      <c r="H143"/>
      <c r="I143"/>
    </row>
    <row r="144" spans="1:9" ht="15.75" x14ac:dyDescent="0.25">
      <c r="A144" s="30" t="s">
        <v>280</v>
      </c>
      <c r="B144" s="30" t="s">
        <v>82</v>
      </c>
      <c r="C144" s="69" t="s">
        <v>204</v>
      </c>
      <c r="D144" s="70">
        <v>74000</v>
      </c>
      <c r="E144" s="70">
        <v>124000</v>
      </c>
      <c r="F144" s="70">
        <v>224000</v>
      </c>
      <c r="G144"/>
      <c r="H144"/>
      <c r="I144"/>
    </row>
    <row r="145" spans="1:9" ht="15.75" x14ac:dyDescent="0.25">
      <c r="A145" s="71" t="s">
        <v>255</v>
      </c>
      <c r="B145" s="71" t="s">
        <v>281</v>
      </c>
      <c r="C145" s="4" t="s">
        <v>112</v>
      </c>
      <c r="D145" s="72">
        <v>4000</v>
      </c>
      <c r="E145" s="72">
        <v>4000</v>
      </c>
      <c r="F145" s="72">
        <v>4000</v>
      </c>
      <c r="G145"/>
      <c r="H145"/>
      <c r="I145"/>
    </row>
    <row r="146" spans="1:9" ht="15.75" x14ac:dyDescent="0.25">
      <c r="A146" s="71" t="s">
        <v>257</v>
      </c>
      <c r="B146" s="71" t="s">
        <v>281</v>
      </c>
      <c r="C146" s="4" t="s">
        <v>4</v>
      </c>
      <c r="D146" s="72">
        <v>4000</v>
      </c>
      <c r="E146" s="72">
        <v>4000</v>
      </c>
      <c r="F146" s="72">
        <v>4000</v>
      </c>
      <c r="G146"/>
      <c r="H146"/>
      <c r="I146"/>
    </row>
    <row r="147" spans="1:9" ht="15.75" x14ac:dyDescent="0.25">
      <c r="A147" s="71" t="s">
        <v>103</v>
      </c>
      <c r="B147" s="71" t="s">
        <v>297</v>
      </c>
      <c r="C147" s="4" t="s">
        <v>113</v>
      </c>
      <c r="D147" s="72">
        <v>70000</v>
      </c>
      <c r="E147" s="72">
        <v>120000</v>
      </c>
      <c r="F147" s="72">
        <v>220000</v>
      </c>
      <c r="G147"/>
      <c r="H147"/>
      <c r="I147"/>
    </row>
    <row r="148" spans="1:9" ht="15.75" x14ac:dyDescent="0.25">
      <c r="A148" s="71" t="s">
        <v>263</v>
      </c>
      <c r="B148" s="71" t="s">
        <v>297</v>
      </c>
      <c r="C148" s="4" t="s">
        <v>249</v>
      </c>
      <c r="D148" s="72">
        <v>70000</v>
      </c>
      <c r="E148" s="72">
        <v>120000</v>
      </c>
      <c r="F148" s="72">
        <v>220000</v>
      </c>
      <c r="G148"/>
      <c r="H148"/>
      <c r="I148"/>
    </row>
    <row r="149" spans="1:9" ht="15.75" x14ac:dyDescent="0.25">
      <c r="A149" s="33" t="s">
        <v>62</v>
      </c>
      <c r="B149" s="33" t="s">
        <v>65</v>
      </c>
      <c r="C149" s="67"/>
      <c r="D149" s="68">
        <v>53000</v>
      </c>
      <c r="E149" s="68">
        <v>68740</v>
      </c>
      <c r="F149" s="68">
        <v>68740</v>
      </c>
      <c r="G149"/>
      <c r="H149"/>
      <c r="I149"/>
    </row>
    <row r="150" spans="1:9" ht="15.75" x14ac:dyDescent="0.25">
      <c r="A150" s="30" t="s">
        <v>280</v>
      </c>
      <c r="B150" s="30" t="s">
        <v>82</v>
      </c>
      <c r="C150" s="69" t="s">
        <v>204</v>
      </c>
      <c r="D150" s="70">
        <v>53000</v>
      </c>
      <c r="E150" s="70">
        <v>68740</v>
      </c>
      <c r="F150" s="70">
        <v>68740</v>
      </c>
      <c r="G150"/>
      <c r="H150"/>
      <c r="I150"/>
    </row>
    <row r="151" spans="1:9" ht="15.75" x14ac:dyDescent="0.25">
      <c r="A151" s="71" t="s">
        <v>255</v>
      </c>
      <c r="B151" s="71" t="s">
        <v>341</v>
      </c>
      <c r="C151" s="4" t="s">
        <v>112</v>
      </c>
      <c r="D151" s="72">
        <v>3000</v>
      </c>
      <c r="E151" s="72">
        <v>3000</v>
      </c>
      <c r="F151" s="72">
        <v>3000</v>
      </c>
      <c r="G151"/>
      <c r="H151"/>
      <c r="I151"/>
    </row>
    <row r="152" spans="1:9" ht="15.75" x14ac:dyDescent="0.25">
      <c r="A152" s="71" t="s">
        <v>257</v>
      </c>
      <c r="B152" s="71" t="s">
        <v>341</v>
      </c>
      <c r="C152" s="4" t="s">
        <v>4</v>
      </c>
      <c r="D152" s="72">
        <v>3000</v>
      </c>
      <c r="E152" s="72">
        <v>3000</v>
      </c>
      <c r="F152" s="72">
        <v>3000</v>
      </c>
      <c r="G152"/>
      <c r="H152"/>
      <c r="I152"/>
    </row>
    <row r="153" spans="1:9" ht="15.75" x14ac:dyDescent="0.25">
      <c r="A153" s="71" t="s">
        <v>103</v>
      </c>
      <c r="B153" s="71" t="s">
        <v>342</v>
      </c>
      <c r="C153" s="4" t="s">
        <v>113</v>
      </c>
      <c r="D153" s="72">
        <v>50000</v>
      </c>
      <c r="E153" s="72">
        <v>65740</v>
      </c>
      <c r="F153" s="72">
        <v>65740</v>
      </c>
      <c r="G153"/>
      <c r="H153"/>
      <c r="I153"/>
    </row>
    <row r="154" spans="1:9" ht="15.75" x14ac:dyDescent="0.25">
      <c r="A154" s="71" t="s">
        <v>264</v>
      </c>
      <c r="B154" s="71" t="s">
        <v>342</v>
      </c>
      <c r="C154" s="4" t="s">
        <v>79</v>
      </c>
      <c r="D154" s="72">
        <v>50000</v>
      </c>
      <c r="E154" s="72">
        <v>65740</v>
      </c>
      <c r="F154" s="72">
        <v>65740</v>
      </c>
      <c r="G154"/>
      <c r="H154"/>
      <c r="I154"/>
    </row>
    <row r="155" spans="1:9" ht="15.75" x14ac:dyDescent="0.25">
      <c r="A155" s="33" t="s">
        <v>64</v>
      </c>
      <c r="B155" s="33" t="s">
        <v>343</v>
      </c>
      <c r="C155" s="67"/>
      <c r="D155" s="68">
        <v>73000</v>
      </c>
      <c r="E155" s="68">
        <v>0</v>
      </c>
      <c r="F155" s="68">
        <v>0</v>
      </c>
      <c r="G155"/>
      <c r="H155"/>
      <c r="I155"/>
    </row>
    <row r="156" spans="1:9" ht="15.75" x14ac:dyDescent="0.25">
      <c r="A156" s="30" t="s">
        <v>280</v>
      </c>
      <c r="B156" s="30" t="s">
        <v>82</v>
      </c>
      <c r="C156" s="69" t="s">
        <v>204</v>
      </c>
      <c r="D156" s="70">
        <v>73000</v>
      </c>
      <c r="E156" s="70">
        <v>0</v>
      </c>
      <c r="F156" s="70">
        <v>0</v>
      </c>
      <c r="G156"/>
      <c r="H156"/>
      <c r="I156"/>
    </row>
    <row r="157" spans="1:9" ht="15.75" x14ac:dyDescent="0.25">
      <c r="A157" s="71" t="s">
        <v>255</v>
      </c>
      <c r="B157" s="71" t="s">
        <v>344</v>
      </c>
      <c r="C157" s="4" t="s">
        <v>112</v>
      </c>
      <c r="D157" s="72">
        <v>3000</v>
      </c>
      <c r="E157" s="72">
        <v>0</v>
      </c>
      <c r="F157" s="72">
        <v>0</v>
      </c>
      <c r="G157"/>
      <c r="H157"/>
      <c r="I157"/>
    </row>
    <row r="158" spans="1:9" ht="15.75" x14ac:dyDescent="0.25">
      <c r="A158" s="71" t="s">
        <v>257</v>
      </c>
      <c r="B158" s="71" t="s">
        <v>344</v>
      </c>
      <c r="C158" s="4" t="s">
        <v>4</v>
      </c>
      <c r="D158" s="72">
        <v>3000</v>
      </c>
      <c r="E158" s="72">
        <v>0</v>
      </c>
      <c r="F158" s="72">
        <v>0</v>
      </c>
      <c r="G158"/>
      <c r="H158"/>
      <c r="I158"/>
    </row>
    <row r="159" spans="1:9" ht="15.75" x14ac:dyDescent="0.25">
      <c r="A159" s="71" t="s">
        <v>103</v>
      </c>
      <c r="B159" s="71" t="s">
        <v>345</v>
      </c>
      <c r="C159" s="4" t="s">
        <v>113</v>
      </c>
      <c r="D159" s="72">
        <v>70000</v>
      </c>
      <c r="E159" s="72">
        <v>0</v>
      </c>
      <c r="F159" s="72">
        <v>0</v>
      </c>
      <c r="G159"/>
      <c r="H159"/>
      <c r="I159"/>
    </row>
    <row r="160" spans="1:9" ht="15.75" x14ac:dyDescent="0.25">
      <c r="A160" s="71" t="s">
        <v>264</v>
      </c>
      <c r="B160" s="71" t="s">
        <v>345</v>
      </c>
      <c r="C160" s="4" t="s">
        <v>79</v>
      </c>
      <c r="D160" s="72">
        <v>70000</v>
      </c>
      <c r="E160" s="72">
        <v>0</v>
      </c>
      <c r="F160" s="72">
        <v>0</v>
      </c>
      <c r="G160"/>
      <c r="H160"/>
      <c r="I160"/>
    </row>
    <row r="161" spans="1:9" ht="15.75" x14ac:dyDescent="0.25">
      <c r="A161" s="33" t="s">
        <v>346</v>
      </c>
      <c r="B161" s="33" t="s">
        <v>347</v>
      </c>
      <c r="C161" s="67"/>
      <c r="D161" s="68">
        <v>2500</v>
      </c>
      <c r="E161" s="68">
        <v>0</v>
      </c>
      <c r="F161" s="68">
        <v>0</v>
      </c>
      <c r="G161"/>
      <c r="H161"/>
      <c r="I161"/>
    </row>
    <row r="162" spans="1:9" ht="15.75" x14ac:dyDescent="0.25">
      <c r="A162" s="30" t="s">
        <v>280</v>
      </c>
      <c r="B162" s="30" t="s">
        <v>82</v>
      </c>
      <c r="C162" s="69" t="s">
        <v>204</v>
      </c>
      <c r="D162" s="70">
        <v>2500</v>
      </c>
      <c r="E162" s="70">
        <v>0</v>
      </c>
      <c r="F162" s="70">
        <v>0</v>
      </c>
      <c r="G162"/>
      <c r="H162"/>
      <c r="I162"/>
    </row>
    <row r="163" spans="1:9" ht="15.75" x14ac:dyDescent="0.25">
      <c r="A163" s="71" t="s">
        <v>255</v>
      </c>
      <c r="B163" s="71" t="s">
        <v>344</v>
      </c>
      <c r="C163" s="4" t="s">
        <v>112</v>
      </c>
      <c r="D163" s="72">
        <v>2500</v>
      </c>
      <c r="E163" s="72">
        <v>0</v>
      </c>
      <c r="F163" s="72">
        <v>0</v>
      </c>
      <c r="G163"/>
      <c r="H163"/>
      <c r="I163"/>
    </row>
    <row r="164" spans="1:9" ht="15.75" x14ac:dyDescent="0.25">
      <c r="A164" s="71" t="s">
        <v>257</v>
      </c>
      <c r="B164" s="71" t="s">
        <v>344</v>
      </c>
      <c r="C164" s="4" t="s">
        <v>4</v>
      </c>
      <c r="D164" s="72">
        <v>2500</v>
      </c>
      <c r="E164" s="72">
        <v>0</v>
      </c>
      <c r="F164" s="72">
        <v>0</v>
      </c>
      <c r="G164"/>
      <c r="H164"/>
      <c r="I164"/>
    </row>
    <row r="165" spans="1:9" ht="15.75" x14ac:dyDescent="0.25">
      <c r="A165" s="71" t="s">
        <v>103</v>
      </c>
      <c r="B165" s="71" t="s">
        <v>348</v>
      </c>
      <c r="C165" s="4" t="s">
        <v>113</v>
      </c>
      <c r="D165" s="72">
        <v>0</v>
      </c>
      <c r="E165" s="72">
        <v>0</v>
      </c>
      <c r="F165" s="72">
        <v>0</v>
      </c>
      <c r="G165"/>
      <c r="H165"/>
      <c r="I165"/>
    </row>
    <row r="166" spans="1:9" ht="15.75" x14ac:dyDescent="0.25">
      <c r="A166" s="71" t="s">
        <v>264</v>
      </c>
      <c r="B166" s="71" t="s">
        <v>348</v>
      </c>
      <c r="C166" s="4" t="s">
        <v>79</v>
      </c>
      <c r="D166" s="72">
        <v>0</v>
      </c>
      <c r="E166" s="72">
        <v>0</v>
      </c>
      <c r="F166" s="72">
        <v>0</v>
      </c>
      <c r="G166"/>
      <c r="H166"/>
      <c r="I166"/>
    </row>
    <row r="167" spans="1:9" ht="15.75" x14ac:dyDescent="0.25">
      <c r="A167" s="33" t="s">
        <v>66</v>
      </c>
      <c r="B167" s="33" t="s">
        <v>68</v>
      </c>
      <c r="C167" s="67"/>
      <c r="D167" s="68">
        <v>25400</v>
      </c>
      <c r="E167" s="68">
        <v>0</v>
      </c>
      <c r="F167" s="68">
        <v>0</v>
      </c>
      <c r="G167"/>
      <c r="H167"/>
      <c r="I167"/>
    </row>
    <row r="168" spans="1:9" ht="15.75" x14ac:dyDescent="0.25">
      <c r="A168" s="30" t="s">
        <v>280</v>
      </c>
      <c r="B168" s="30" t="s">
        <v>82</v>
      </c>
      <c r="C168" s="69" t="s">
        <v>204</v>
      </c>
      <c r="D168" s="70">
        <v>25400</v>
      </c>
      <c r="E168" s="70">
        <v>0</v>
      </c>
      <c r="F168" s="70">
        <v>0</v>
      </c>
      <c r="G168"/>
      <c r="H168"/>
      <c r="I168"/>
    </row>
    <row r="169" spans="1:9" ht="15.75" x14ac:dyDescent="0.25">
      <c r="A169" s="71" t="s">
        <v>255</v>
      </c>
      <c r="B169" s="71" t="s">
        <v>349</v>
      </c>
      <c r="C169" s="4" t="s">
        <v>112</v>
      </c>
      <c r="D169" s="72">
        <v>25400</v>
      </c>
      <c r="E169" s="72">
        <v>0</v>
      </c>
      <c r="F169" s="72">
        <v>0</v>
      </c>
      <c r="G169"/>
      <c r="H169"/>
      <c r="I169"/>
    </row>
    <row r="170" spans="1:9" ht="15.75" x14ac:dyDescent="0.25">
      <c r="A170" s="71" t="s">
        <v>259</v>
      </c>
      <c r="B170" s="71" t="s">
        <v>349</v>
      </c>
      <c r="C170" s="4" t="s">
        <v>237</v>
      </c>
      <c r="D170" s="72">
        <v>25400</v>
      </c>
      <c r="E170" s="72">
        <v>0</v>
      </c>
      <c r="F170" s="72">
        <v>0</v>
      </c>
      <c r="G170"/>
      <c r="H170"/>
      <c r="I170"/>
    </row>
    <row r="171" spans="1:9" ht="15.75" x14ac:dyDescent="0.25">
      <c r="A171" s="71" t="s">
        <v>103</v>
      </c>
      <c r="B171" s="71" t="s">
        <v>349</v>
      </c>
      <c r="C171" s="4" t="s">
        <v>113</v>
      </c>
      <c r="D171" s="72">
        <v>0</v>
      </c>
      <c r="E171" s="72">
        <v>0</v>
      </c>
      <c r="F171" s="72">
        <v>0</v>
      </c>
      <c r="G171"/>
      <c r="H171"/>
      <c r="I171"/>
    </row>
    <row r="172" spans="1:9" ht="15.75" x14ac:dyDescent="0.25">
      <c r="A172" s="71" t="s">
        <v>264</v>
      </c>
      <c r="B172" s="71" t="s">
        <v>349</v>
      </c>
      <c r="C172" s="4" t="s">
        <v>79</v>
      </c>
      <c r="D172" s="72">
        <v>0</v>
      </c>
      <c r="E172" s="72">
        <v>0</v>
      </c>
      <c r="F172" s="72">
        <v>0</v>
      </c>
      <c r="G172"/>
      <c r="H172"/>
      <c r="I172"/>
    </row>
    <row r="173" spans="1:9" ht="0.75" customHeight="1" x14ac:dyDescent="0.25">
      <c r="A173" s="33" t="s">
        <v>67</v>
      </c>
      <c r="B173" s="33" t="s">
        <v>26</v>
      </c>
      <c r="C173" s="67"/>
      <c r="D173" s="68">
        <v>0</v>
      </c>
      <c r="E173" s="68">
        <v>0</v>
      </c>
      <c r="F173" s="68">
        <v>0</v>
      </c>
      <c r="G173"/>
      <c r="H173"/>
      <c r="I173"/>
    </row>
    <row r="174" spans="1:9" ht="15.75" hidden="1" x14ac:dyDescent="0.25">
      <c r="A174" s="30" t="s">
        <v>280</v>
      </c>
      <c r="B174" s="30" t="s">
        <v>82</v>
      </c>
      <c r="C174" s="69" t="s">
        <v>204</v>
      </c>
      <c r="D174" s="70">
        <v>0</v>
      </c>
      <c r="E174" s="70">
        <v>0</v>
      </c>
      <c r="F174" s="70">
        <v>0</v>
      </c>
      <c r="G174"/>
      <c r="H174"/>
      <c r="I174"/>
    </row>
    <row r="175" spans="1:9" ht="15.75" hidden="1" x14ac:dyDescent="0.25">
      <c r="A175" s="71" t="s">
        <v>255</v>
      </c>
      <c r="B175" s="71" t="s">
        <v>82</v>
      </c>
      <c r="C175" s="4" t="s">
        <v>112</v>
      </c>
      <c r="D175" s="72">
        <v>0</v>
      </c>
      <c r="E175" s="72">
        <v>0</v>
      </c>
      <c r="F175" s="72">
        <v>0</v>
      </c>
      <c r="G175"/>
      <c r="H175"/>
      <c r="I175"/>
    </row>
    <row r="176" spans="1:9" ht="15.75" hidden="1" x14ac:dyDescent="0.25">
      <c r="A176" s="71" t="s">
        <v>257</v>
      </c>
      <c r="B176" s="71" t="s">
        <v>82</v>
      </c>
      <c r="C176" s="4" t="s">
        <v>4</v>
      </c>
      <c r="D176" s="72">
        <v>0</v>
      </c>
      <c r="E176" s="72">
        <v>0</v>
      </c>
      <c r="F176" s="72">
        <v>0</v>
      </c>
      <c r="G176"/>
      <c r="H176"/>
      <c r="I176"/>
    </row>
    <row r="177" spans="1:9" ht="15.75" hidden="1" x14ac:dyDescent="0.25">
      <c r="A177" s="71" t="s">
        <v>103</v>
      </c>
      <c r="B177" s="71" t="s">
        <v>82</v>
      </c>
      <c r="C177" s="4" t="s">
        <v>113</v>
      </c>
      <c r="D177" s="72">
        <v>0</v>
      </c>
      <c r="E177" s="72">
        <v>0</v>
      </c>
      <c r="F177" s="72">
        <v>0</v>
      </c>
      <c r="G177"/>
      <c r="H177"/>
      <c r="I177"/>
    </row>
    <row r="178" spans="1:9" ht="15.75" hidden="1" x14ac:dyDescent="0.25">
      <c r="A178" s="71" t="s">
        <v>264</v>
      </c>
      <c r="B178" s="71" t="s">
        <v>82</v>
      </c>
      <c r="C178" s="4" t="s">
        <v>79</v>
      </c>
      <c r="D178" s="72">
        <v>0</v>
      </c>
      <c r="E178" s="72">
        <v>0</v>
      </c>
      <c r="F178" s="72">
        <v>0</v>
      </c>
      <c r="G178"/>
      <c r="H178"/>
      <c r="I178"/>
    </row>
    <row r="179" spans="1:9" ht="15.75" x14ac:dyDescent="0.25">
      <c r="A179" s="33" t="s">
        <v>69</v>
      </c>
      <c r="B179" s="33" t="s">
        <v>71</v>
      </c>
      <c r="C179" s="67"/>
      <c r="D179" s="68">
        <v>27000</v>
      </c>
      <c r="E179" s="68">
        <v>27000</v>
      </c>
      <c r="F179" s="68">
        <v>27000</v>
      </c>
      <c r="G179"/>
      <c r="H179"/>
      <c r="I179"/>
    </row>
    <row r="180" spans="1:9" ht="15.75" x14ac:dyDescent="0.25">
      <c r="A180" s="30" t="s">
        <v>280</v>
      </c>
      <c r="B180" s="30" t="s">
        <v>82</v>
      </c>
      <c r="C180" s="69" t="s">
        <v>204</v>
      </c>
      <c r="D180" s="70">
        <v>27000</v>
      </c>
      <c r="E180" s="70">
        <v>27000</v>
      </c>
      <c r="F180" s="70">
        <v>27000</v>
      </c>
      <c r="G180"/>
      <c r="H180"/>
      <c r="I180"/>
    </row>
    <row r="181" spans="1:9" ht="15.75" x14ac:dyDescent="0.25">
      <c r="A181" s="71" t="s">
        <v>255</v>
      </c>
      <c r="B181" s="71" t="s">
        <v>350</v>
      </c>
      <c r="C181" s="4" t="s">
        <v>112</v>
      </c>
      <c r="D181" s="72">
        <v>7000</v>
      </c>
      <c r="E181" s="72">
        <v>2000</v>
      </c>
      <c r="F181" s="72">
        <v>2000</v>
      </c>
      <c r="G181"/>
      <c r="H181"/>
      <c r="I181"/>
    </row>
    <row r="182" spans="1:9" ht="15.75" x14ac:dyDescent="0.25">
      <c r="A182" s="71" t="s">
        <v>257</v>
      </c>
      <c r="B182" s="71" t="s">
        <v>350</v>
      </c>
      <c r="C182" s="4" t="s">
        <v>4</v>
      </c>
      <c r="D182" s="72">
        <v>7000</v>
      </c>
      <c r="E182" s="72">
        <v>2000</v>
      </c>
      <c r="F182" s="72">
        <v>2000</v>
      </c>
      <c r="G182"/>
      <c r="H182"/>
      <c r="I182"/>
    </row>
    <row r="183" spans="1:9" ht="15.75" x14ac:dyDescent="0.25">
      <c r="A183" s="71" t="s">
        <v>103</v>
      </c>
      <c r="B183" s="71" t="s">
        <v>351</v>
      </c>
      <c r="C183" s="4" t="s">
        <v>113</v>
      </c>
      <c r="D183" s="72">
        <v>20000</v>
      </c>
      <c r="E183" s="72">
        <v>25000</v>
      </c>
      <c r="F183" s="72">
        <v>25000</v>
      </c>
      <c r="G183"/>
      <c r="H183"/>
      <c r="I183"/>
    </row>
    <row r="184" spans="1:9" ht="15.75" x14ac:dyDescent="0.25">
      <c r="A184" s="71" t="s">
        <v>264</v>
      </c>
      <c r="B184" s="71" t="s">
        <v>351</v>
      </c>
      <c r="C184" s="4" t="s">
        <v>79</v>
      </c>
      <c r="D184" s="72">
        <v>20000</v>
      </c>
      <c r="E184" s="72">
        <v>25000</v>
      </c>
      <c r="F184" s="72">
        <v>25000</v>
      </c>
      <c r="G184"/>
      <c r="H184"/>
      <c r="I184"/>
    </row>
    <row r="185" spans="1:9" ht="15.75" x14ac:dyDescent="0.25">
      <c r="A185" s="33" t="s">
        <v>70</v>
      </c>
      <c r="B185" s="33" t="s">
        <v>73</v>
      </c>
      <c r="C185" s="67"/>
      <c r="D185" s="68">
        <v>4600</v>
      </c>
      <c r="E185" s="68">
        <v>181000</v>
      </c>
      <c r="F185" s="68">
        <v>0</v>
      </c>
      <c r="G185"/>
      <c r="H185"/>
      <c r="I185"/>
    </row>
    <row r="186" spans="1:9" ht="15.75" x14ac:dyDescent="0.25">
      <c r="A186" s="30" t="s">
        <v>280</v>
      </c>
      <c r="B186" s="30" t="s">
        <v>82</v>
      </c>
      <c r="C186" s="69" t="s">
        <v>204</v>
      </c>
      <c r="D186" s="70">
        <v>4600</v>
      </c>
      <c r="E186" s="70">
        <v>181000</v>
      </c>
      <c r="F186" s="70">
        <v>0</v>
      </c>
      <c r="G186"/>
      <c r="H186"/>
      <c r="I186"/>
    </row>
    <row r="187" spans="1:9" ht="15.75" x14ac:dyDescent="0.25">
      <c r="A187" s="71" t="s">
        <v>255</v>
      </c>
      <c r="B187" s="71" t="s">
        <v>82</v>
      </c>
      <c r="C187" s="4" t="s">
        <v>112</v>
      </c>
      <c r="D187" s="72">
        <v>0</v>
      </c>
      <c r="E187" s="72">
        <v>5000</v>
      </c>
      <c r="F187" s="72">
        <v>0</v>
      </c>
      <c r="G187"/>
      <c r="H187"/>
      <c r="I187"/>
    </row>
    <row r="188" spans="1:9" ht="15.75" x14ac:dyDescent="0.25">
      <c r="A188" s="71" t="s">
        <v>257</v>
      </c>
      <c r="B188" s="71" t="s">
        <v>82</v>
      </c>
      <c r="C188" s="4" t="s">
        <v>4</v>
      </c>
      <c r="D188" s="72">
        <v>0</v>
      </c>
      <c r="E188" s="72">
        <v>5000</v>
      </c>
      <c r="F188" s="72">
        <v>0</v>
      </c>
      <c r="G188"/>
      <c r="H188"/>
      <c r="I188"/>
    </row>
    <row r="189" spans="1:9" ht="15.75" x14ac:dyDescent="0.25">
      <c r="A189" s="71" t="s">
        <v>103</v>
      </c>
      <c r="B189" s="71" t="s">
        <v>299</v>
      </c>
      <c r="C189" s="4" t="s">
        <v>113</v>
      </c>
      <c r="D189" s="72">
        <v>4600</v>
      </c>
      <c r="E189" s="72">
        <v>176000</v>
      </c>
      <c r="F189" s="72">
        <v>0</v>
      </c>
      <c r="G189"/>
      <c r="H189"/>
      <c r="I189"/>
    </row>
    <row r="190" spans="1:9" ht="15.75" x14ac:dyDescent="0.25">
      <c r="A190" s="71" t="s">
        <v>264</v>
      </c>
      <c r="B190" s="71" t="s">
        <v>299</v>
      </c>
      <c r="C190" s="4" t="s">
        <v>79</v>
      </c>
      <c r="D190" s="72">
        <v>4600</v>
      </c>
      <c r="E190" s="72">
        <v>176000</v>
      </c>
      <c r="F190" s="72">
        <v>0</v>
      </c>
      <c r="G190"/>
      <c r="H190"/>
      <c r="I190"/>
    </row>
    <row r="191" spans="1:9" ht="15.75" x14ac:dyDescent="0.25">
      <c r="A191" s="33" t="s">
        <v>72</v>
      </c>
      <c r="B191" s="33" t="s">
        <v>74</v>
      </c>
      <c r="C191" s="67"/>
      <c r="D191" s="68">
        <v>4800</v>
      </c>
      <c r="E191" s="68">
        <v>5000</v>
      </c>
      <c r="F191" s="68">
        <v>5000</v>
      </c>
      <c r="G191"/>
      <c r="H191"/>
      <c r="I191"/>
    </row>
    <row r="192" spans="1:9" ht="15.75" x14ac:dyDescent="0.25">
      <c r="A192" s="30" t="s">
        <v>280</v>
      </c>
      <c r="B192" s="30" t="s">
        <v>88</v>
      </c>
      <c r="C192" s="69" t="s">
        <v>188</v>
      </c>
      <c r="D192" s="70">
        <v>4800</v>
      </c>
      <c r="E192" s="70">
        <v>5000</v>
      </c>
      <c r="F192" s="70">
        <v>5000</v>
      </c>
      <c r="G192"/>
      <c r="H192"/>
      <c r="I192"/>
    </row>
    <row r="193" spans="1:9" ht="15.75" x14ac:dyDescent="0.25">
      <c r="A193" s="71" t="s">
        <v>103</v>
      </c>
      <c r="B193" s="71" t="s">
        <v>352</v>
      </c>
      <c r="C193" s="4" t="s">
        <v>113</v>
      </c>
      <c r="D193" s="72">
        <v>4800</v>
      </c>
      <c r="E193" s="72">
        <v>5000</v>
      </c>
      <c r="F193" s="72">
        <v>5000</v>
      </c>
      <c r="G193"/>
      <c r="H193"/>
      <c r="I193"/>
    </row>
    <row r="194" spans="1:9" ht="15.75" x14ac:dyDescent="0.25">
      <c r="A194" s="71" t="s">
        <v>263</v>
      </c>
      <c r="B194" s="71" t="s">
        <v>255</v>
      </c>
      <c r="C194" s="4" t="s">
        <v>249</v>
      </c>
      <c r="D194" s="72">
        <v>300</v>
      </c>
      <c r="E194" s="72">
        <v>0</v>
      </c>
      <c r="F194" s="72">
        <v>0</v>
      </c>
      <c r="G194"/>
      <c r="H194"/>
      <c r="I194"/>
    </row>
    <row r="195" spans="1:9" ht="15.75" x14ac:dyDescent="0.25">
      <c r="A195" s="71" t="s">
        <v>264</v>
      </c>
      <c r="B195" s="71" t="s">
        <v>352</v>
      </c>
      <c r="C195" s="4" t="s">
        <v>79</v>
      </c>
      <c r="D195" s="72">
        <v>4500</v>
      </c>
      <c r="E195" s="72">
        <v>5000</v>
      </c>
      <c r="F195" s="72">
        <v>5000</v>
      </c>
      <c r="G195"/>
      <c r="H195"/>
      <c r="I195"/>
    </row>
    <row r="196" spans="1:9" ht="15.75" x14ac:dyDescent="0.25">
      <c r="A196" s="33" t="s">
        <v>100</v>
      </c>
      <c r="B196" s="33" t="s">
        <v>353</v>
      </c>
      <c r="C196" s="67"/>
      <c r="D196" s="68">
        <v>0</v>
      </c>
      <c r="E196" s="68">
        <v>15000</v>
      </c>
      <c r="F196" s="68">
        <v>0</v>
      </c>
      <c r="G196"/>
      <c r="H196"/>
      <c r="I196"/>
    </row>
    <row r="197" spans="1:9" ht="15.75" x14ac:dyDescent="0.25">
      <c r="A197" s="30" t="s">
        <v>280</v>
      </c>
      <c r="B197" s="30" t="s">
        <v>82</v>
      </c>
      <c r="C197" s="69" t="s">
        <v>204</v>
      </c>
      <c r="D197" s="70">
        <v>0</v>
      </c>
      <c r="E197" s="70">
        <v>15000</v>
      </c>
      <c r="F197" s="70">
        <v>0</v>
      </c>
      <c r="G197"/>
      <c r="H197"/>
      <c r="I197"/>
    </row>
    <row r="198" spans="1:9" ht="15.75" x14ac:dyDescent="0.25">
      <c r="A198" s="71" t="s">
        <v>103</v>
      </c>
      <c r="B198" s="71" t="s">
        <v>300</v>
      </c>
      <c r="C198" s="4" t="s">
        <v>113</v>
      </c>
      <c r="D198" s="72">
        <v>0</v>
      </c>
      <c r="E198" s="72">
        <v>15000</v>
      </c>
      <c r="F198" s="72">
        <v>0</v>
      </c>
      <c r="G198"/>
      <c r="H198"/>
      <c r="I198"/>
    </row>
    <row r="199" spans="1:9" ht="14.25" customHeight="1" x14ac:dyDescent="0.25">
      <c r="A199" s="71" t="s">
        <v>264</v>
      </c>
      <c r="B199" s="71" t="s">
        <v>300</v>
      </c>
      <c r="C199" s="4" t="s">
        <v>79</v>
      </c>
      <c r="D199" s="72">
        <v>0</v>
      </c>
      <c r="E199" s="72">
        <v>15000</v>
      </c>
      <c r="F199" s="72">
        <v>0</v>
      </c>
      <c r="G199"/>
      <c r="H199"/>
      <c r="I199"/>
    </row>
    <row r="200" spans="1:9" ht="15.75" hidden="1" x14ac:dyDescent="0.25">
      <c r="A200" s="33" t="s">
        <v>121</v>
      </c>
      <c r="B200" s="33" t="s">
        <v>120</v>
      </c>
      <c r="C200" s="67"/>
      <c r="D200" s="68">
        <v>0</v>
      </c>
      <c r="E200" s="68">
        <v>0</v>
      </c>
      <c r="F200" s="68">
        <v>0</v>
      </c>
      <c r="G200"/>
      <c r="H200"/>
      <c r="I200"/>
    </row>
    <row r="201" spans="1:9" ht="15.75" hidden="1" x14ac:dyDescent="0.25">
      <c r="A201" s="30" t="s">
        <v>280</v>
      </c>
      <c r="B201" s="30" t="s">
        <v>82</v>
      </c>
      <c r="C201" s="69" t="s">
        <v>204</v>
      </c>
      <c r="D201" s="70">
        <v>0</v>
      </c>
      <c r="E201" s="70">
        <v>0</v>
      </c>
      <c r="F201" s="70">
        <v>0</v>
      </c>
      <c r="G201"/>
      <c r="H201"/>
      <c r="I201"/>
    </row>
    <row r="202" spans="1:9" ht="15.75" hidden="1" x14ac:dyDescent="0.25">
      <c r="A202" s="71" t="s">
        <v>255</v>
      </c>
      <c r="B202" s="71" t="s">
        <v>354</v>
      </c>
      <c r="C202" s="4" t="s">
        <v>112</v>
      </c>
      <c r="D202" s="72">
        <v>0</v>
      </c>
      <c r="E202" s="72">
        <v>0</v>
      </c>
      <c r="F202" s="72">
        <v>0</v>
      </c>
      <c r="G202"/>
      <c r="H202"/>
      <c r="I202"/>
    </row>
    <row r="203" spans="1:9" ht="15.75" hidden="1" x14ac:dyDescent="0.25">
      <c r="A203" s="71" t="s">
        <v>257</v>
      </c>
      <c r="B203" s="71" t="s">
        <v>354</v>
      </c>
      <c r="C203" s="4" t="s">
        <v>4</v>
      </c>
      <c r="D203" s="72">
        <v>0</v>
      </c>
      <c r="E203" s="72">
        <v>0</v>
      </c>
      <c r="F203" s="72">
        <v>0</v>
      </c>
      <c r="G203"/>
      <c r="H203"/>
      <c r="I203"/>
    </row>
    <row r="204" spans="1:9" ht="15.75" hidden="1" x14ac:dyDescent="0.25">
      <c r="A204" s="71" t="s">
        <v>258</v>
      </c>
      <c r="B204" s="71" t="s">
        <v>354</v>
      </c>
      <c r="C204" s="4" t="s">
        <v>23</v>
      </c>
      <c r="D204" s="72">
        <v>0</v>
      </c>
      <c r="E204" s="72">
        <v>0</v>
      </c>
      <c r="F204" s="72">
        <v>0</v>
      </c>
      <c r="G204"/>
      <c r="H204"/>
      <c r="I204"/>
    </row>
    <row r="205" spans="1:9" ht="15.75" hidden="1" x14ac:dyDescent="0.25">
      <c r="A205" s="71" t="s">
        <v>103</v>
      </c>
      <c r="B205" s="71" t="s">
        <v>298</v>
      </c>
      <c r="C205" s="4" t="s">
        <v>113</v>
      </c>
      <c r="D205" s="72">
        <v>0</v>
      </c>
      <c r="E205" s="72">
        <v>0</v>
      </c>
      <c r="F205" s="72">
        <v>0</v>
      </c>
      <c r="G205"/>
      <c r="H205"/>
      <c r="I205"/>
    </row>
    <row r="206" spans="1:9" ht="15.75" hidden="1" x14ac:dyDescent="0.25">
      <c r="A206" s="71" t="s">
        <v>264</v>
      </c>
      <c r="B206" s="71" t="s">
        <v>298</v>
      </c>
      <c r="C206" s="4" t="s">
        <v>79</v>
      </c>
      <c r="D206" s="72">
        <v>0</v>
      </c>
      <c r="E206" s="72">
        <v>0</v>
      </c>
      <c r="F206" s="72">
        <v>0</v>
      </c>
      <c r="G206"/>
      <c r="H206"/>
      <c r="I206"/>
    </row>
    <row r="207" spans="1:9" ht="15.75" hidden="1" x14ac:dyDescent="0.25">
      <c r="A207" s="71" t="s">
        <v>104</v>
      </c>
      <c r="B207" s="71" t="s">
        <v>298</v>
      </c>
      <c r="C207" s="4" t="s">
        <v>115</v>
      </c>
      <c r="D207" s="72">
        <v>0</v>
      </c>
      <c r="E207" s="72">
        <v>0</v>
      </c>
      <c r="F207" s="72">
        <v>0</v>
      </c>
      <c r="G207"/>
      <c r="H207"/>
      <c r="I207"/>
    </row>
    <row r="208" spans="1:9" ht="15.75" hidden="1" x14ac:dyDescent="0.25">
      <c r="A208" s="71" t="s">
        <v>266</v>
      </c>
      <c r="B208" s="71" t="s">
        <v>298</v>
      </c>
      <c r="C208" s="4" t="s">
        <v>58</v>
      </c>
      <c r="D208" s="72">
        <v>0</v>
      </c>
      <c r="E208" s="72">
        <v>0</v>
      </c>
      <c r="F208" s="72">
        <v>0</v>
      </c>
      <c r="G208"/>
      <c r="H208"/>
      <c r="I208"/>
    </row>
    <row r="209" spans="1:9" ht="15.75" hidden="1" x14ac:dyDescent="0.25">
      <c r="A209" s="33" t="s">
        <v>134</v>
      </c>
      <c r="B209" s="33" t="s">
        <v>122</v>
      </c>
      <c r="C209" s="67"/>
      <c r="D209" s="68">
        <v>0</v>
      </c>
      <c r="E209" s="68">
        <v>0</v>
      </c>
      <c r="F209" s="68">
        <v>0</v>
      </c>
      <c r="G209"/>
      <c r="H209"/>
      <c r="I209"/>
    </row>
    <row r="210" spans="1:9" ht="15.75" hidden="1" x14ac:dyDescent="0.25">
      <c r="A210" s="30" t="s">
        <v>280</v>
      </c>
      <c r="B210" s="30" t="s">
        <v>82</v>
      </c>
      <c r="C210" s="69" t="s">
        <v>204</v>
      </c>
      <c r="D210" s="70">
        <v>0</v>
      </c>
      <c r="E210" s="70">
        <v>0</v>
      </c>
      <c r="F210" s="70">
        <v>0</v>
      </c>
      <c r="G210"/>
      <c r="H210"/>
      <c r="I210"/>
    </row>
    <row r="211" spans="1:9" ht="15.75" hidden="1" x14ac:dyDescent="0.25">
      <c r="A211" s="71" t="s">
        <v>255</v>
      </c>
      <c r="B211" s="71" t="s">
        <v>281</v>
      </c>
      <c r="C211" s="4" t="s">
        <v>112</v>
      </c>
      <c r="D211" s="72">
        <v>0</v>
      </c>
      <c r="E211" s="72">
        <v>0</v>
      </c>
      <c r="F211" s="72">
        <v>0</v>
      </c>
      <c r="G211"/>
      <c r="H211"/>
      <c r="I211"/>
    </row>
    <row r="212" spans="1:9" ht="15.75" hidden="1" x14ac:dyDescent="0.25">
      <c r="A212" s="71" t="s">
        <v>257</v>
      </c>
      <c r="B212" s="71" t="s">
        <v>281</v>
      </c>
      <c r="C212" s="4" t="s">
        <v>4</v>
      </c>
      <c r="D212" s="72">
        <v>0</v>
      </c>
      <c r="E212" s="72">
        <v>0</v>
      </c>
      <c r="F212" s="72">
        <v>0</v>
      </c>
      <c r="G212"/>
      <c r="H212"/>
      <c r="I212"/>
    </row>
    <row r="213" spans="1:9" ht="15.75" x14ac:dyDescent="0.25">
      <c r="A213" s="33" t="s">
        <v>355</v>
      </c>
      <c r="B213" s="33" t="s">
        <v>356</v>
      </c>
      <c r="C213" s="67"/>
      <c r="D213" s="68">
        <v>2500</v>
      </c>
      <c r="E213" s="68">
        <v>0</v>
      </c>
      <c r="F213" s="68">
        <v>0</v>
      </c>
      <c r="G213"/>
      <c r="H213"/>
      <c r="I213"/>
    </row>
    <row r="214" spans="1:9" ht="15.75" x14ac:dyDescent="0.25">
      <c r="A214" s="30" t="s">
        <v>280</v>
      </c>
      <c r="B214" s="30" t="s">
        <v>82</v>
      </c>
      <c r="C214" s="69" t="s">
        <v>204</v>
      </c>
      <c r="D214" s="70">
        <v>2500</v>
      </c>
      <c r="E214" s="70">
        <v>0</v>
      </c>
      <c r="F214" s="70">
        <v>0</v>
      </c>
      <c r="G214"/>
      <c r="H214"/>
      <c r="I214"/>
    </row>
    <row r="215" spans="1:9" ht="15.75" x14ac:dyDescent="0.25">
      <c r="A215" s="71" t="s">
        <v>255</v>
      </c>
      <c r="B215" s="71" t="s">
        <v>339</v>
      </c>
      <c r="C215" s="4" t="s">
        <v>112</v>
      </c>
      <c r="D215" s="72">
        <v>2500</v>
      </c>
      <c r="E215" s="72">
        <v>0</v>
      </c>
      <c r="F215" s="72">
        <v>0</v>
      </c>
      <c r="G215"/>
      <c r="H215"/>
      <c r="I215"/>
    </row>
    <row r="216" spans="1:9" ht="15.75" x14ac:dyDescent="0.25">
      <c r="A216" s="71" t="s">
        <v>257</v>
      </c>
      <c r="B216" s="71" t="s">
        <v>339</v>
      </c>
      <c r="C216" s="4" t="s">
        <v>4</v>
      </c>
      <c r="D216" s="72">
        <v>2500</v>
      </c>
      <c r="E216" s="72">
        <v>0</v>
      </c>
      <c r="F216" s="72">
        <v>0</v>
      </c>
      <c r="G216"/>
      <c r="H216"/>
      <c r="I216"/>
    </row>
    <row r="217" spans="1:9" ht="15.75" x14ac:dyDescent="0.25">
      <c r="A217" s="71" t="s">
        <v>103</v>
      </c>
      <c r="B217" s="71" t="s">
        <v>348</v>
      </c>
      <c r="C217" s="4" t="s">
        <v>113</v>
      </c>
      <c r="D217" s="72">
        <v>0</v>
      </c>
      <c r="E217" s="72">
        <v>0</v>
      </c>
      <c r="F217" s="72">
        <v>0</v>
      </c>
      <c r="G217"/>
      <c r="H217"/>
      <c r="I217"/>
    </row>
    <row r="218" spans="1:9" ht="15.75" x14ac:dyDescent="0.25">
      <c r="A218" s="71" t="s">
        <v>264</v>
      </c>
      <c r="B218" s="71" t="s">
        <v>348</v>
      </c>
      <c r="C218" s="4" t="s">
        <v>79</v>
      </c>
      <c r="D218" s="72">
        <v>0</v>
      </c>
      <c r="E218" s="72">
        <v>0</v>
      </c>
      <c r="F218" s="72">
        <v>0</v>
      </c>
      <c r="G218"/>
      <c r="H218"/>
      <c r="I218"/>
    </row>
    <row r="219" spans="1:9" ht="15.75" x14ac:dyDescent="0.25">
      <c r="A219" s="33" t="s">
        <v>301</v>
      </c>
      <c r="B219" s="33" t="s">
        <v>302</v>
      </c>
      <c r="C219" s="67"/>
      <c r="D219" s="68">
        <v>45000</v>
      </c>
      <c r="E219" s="68">
        <v>70000</v>
      </c>
      <c r="F219" s="68">
        <v>70000</v>
      </c>
      <c r="G219"/>
      <c r="H219"/>
      <c r="I219"/>
    </row>
    <row r="220" spans="1:9" ht="15.75" x14ac:dyDescent="0.25">
      <c r="A220" s="30" t="s">
        <v>280</v>
      </c>
      <c r="B220" s="30" t="s">
        <v>82</v>
      </c>
      <c r="C220" s="69" t="s">
        <v>204</v>
      </c>
      <c r="D220" s="70">
        <v>45000</v>
      </c>
      <c r="E220" s="70">
        <v>70000</v>
      </c>
      <c r="F220" s="70">
        <v>70000</v>
      </c>
      <c r="G220"/>
      <c r="H220"/>
      <c r="I220"/>
    </row>
    <row r="221" spans="1:9" ht="15.75" x14ac:dyDescent="0.25">
      <c r="A221" s="71" t="s">
        <v>255</v>
      </c>
      <c r="B221" s="71" t="s">
        <v>82</v>
      </c>
      <c r="C221" s="4" t="s">
        <v>112</v>
      </c>
      <c r="D221" s="72">
        <v>0</v>
      </c>
      <c r="E221" s="72">
        <v>5000</v>
      </c>
      <c r="F221" s="72">
        <v>5000</v>
      </c>
      <c r="G221"/>
      <c r="H221"/>
      <c r="I221"/>
    </row>
    <row r="222" spans="1:9" ht="15.75" x14ac:dyDescent="0.25">
      <c r="A222" s="73" t="s">
        <v>257</v>
      </c>
      <c r="B222" s="73" t="s">
        <v>82</v>
      </c>
      <c r="C222" s="74" t="s">
        <v>4</v>
      </c>
      <c r="D222" s="75">
        <v>0</v>
      </c>
      <c r="E222" s="75">
        <v>5000</v>
      </c>
      <c r="F222" s="75">
        <v>5000</v>
      </c>
      <c r="G222"/>
      <c r="H222"/>
      <c r="I222"/>
    </row>
    <row r="223" spans="1:9" ht="15.75" x14ac:dyDescent="0.25">
      <c r="A223" s="71" t="s">
        <v>103</v>
      </c>
      <c r="B223" s="71" t="s">
        <v>357</v>
      </c>
      <c r="C223" s="4" t="s">
        <v>113</v>
      </c>
      <c r="D223" s="72">
        <v>45000</v>
      </c>
      <c r="E223" s="72">
        <v>65000</v>
      </c>
      <c r="F223" s="72">
        <v>65000</v>
      </c>
      <c r="G223"/>
      <c r="H223"/>
      <c r="I223"/>
    </row>
    <row r="224" spans="1:9" ht="15.75" x14ac:dyDescent="0.25">
      <c r="A224" s="73" t="s">
        <v>264</v>
      </c>
      <c r="B224" s="73" t="s">
        <v>357</v>
      </c>
      <c r="C224" s="74" t="s">
        <v>79</v>
      </c>
      <c r="D224" s="75">
        <v>0</v>
      </c>
      <c r="E224" s="75">
        <v>65000</v>
      </c>
      <c r="F224" s="75">
        <v>65000</v>
      </c>
      <c r="G224"/>
      <c r="H224"/>
      <c r="I224"/>
    </row>
    <row r="225" spans="1:9" ht="15.75" x14ac:dyDescent="0.25">
      <c r="A225" s="71" t="s">
        <v>265</v>
      </c>
      <c r="B225" s="71" t="s">
        <v>357</v>
      </c>
      <c r="C225" s="4" t="s">
        <v>83</v>
      </c>
      <c r="D225" s="72">
        <v>45000</v>
      </c>
      <c r="E225" s="72">
        <v>0</v>
      </c>
      <c r="F225" s="72">
        <v>0</v>
      </c>
      <c r="G225"/>
      <c r="H225"/>
      <c r="I225"/>
    </row>
    <row r="226" spans="1:9" ht="15.75" x14ac:dyDescent="0.25">
      <c r="A226" s="65" t="s">
        <v>278</v>
      </c>
      <c r="B226" s="65" t="s">
        <v>303</v>
      </c>
      <c r="C226" s="3" t="s">
        <v>304</v>
      </c>
      <c r="D226" s="66">
        <v>3000</v>
      </c>
      <c r="E226" s="66">
        <v>3000</v>
      </c>
      <c r="F226" s="66">
        <v>3000</v>
      </c>
      <c r="G226"/>
      <c r="H226"/>
      <c r="I226"/>
    </row>
    <row r="227" spans="1:9" ht="15.75" x14ac:dyDescent="0.25">
      <c r="A227" s="33" t="s">
        <v>243</v>
      </c>
      <c r="B227" s="33" t="s">
        <v>238</v>
      </c>
      <c r="C227" s="67"/>
      <c r="D227" s="68">
        <v>3000</v>
      </c>
      <c r="E227" s="68">
        <v>3000</v>
      </c>
      <c r="F227" s="68">
        <v>3000</v>
      </c>
      <c r="G227"/>
      <c r="H227"/>
      <c r="I227"/>
    </row>
    <row r="228" spans="1:9" ht="15.75" x14ac:dyDescent="0.25">
      <c r="A228" s="30" t="s">
        <v>280</v>
      </c>
      <c r="B228" s="30" t="s">
        <v>239</v>
      </c>
      <c r="C228" s="69" t="s">
        <v>240</v>
      </c>
      <c r="D228" s="70">
        <v>3000</v>
      </c>
      <c r="E228" s="70">
        <v>3000</v>
      </c>
      <c r="F228" s="70">
        <v>3000</v>
      </c>
      <c r="G228"/>
      <c r="H228"/>
      <c r="I228"/>
    </row>
    <row r="229" spans="1:9" ht="15.75" x14ac:dyDescent="0.25">
      <c r="A229" s="71" t="s">
        <v>255</v>
      </c>
      <c r="B229" s="71" t="s">
        <v>281</v>
      </c>
      <c r="C229" s="4" t="s">
        <v>112</v>
      </c>
      <c r="D229" s="72">
        <v>3000</v>
      </c>
      <c r="E229" s="72">
        <v>3000</v>
      </c>
      <c r="F229" s="72">
        <v>3000</v>
      </c>
      <c r="G229"/>
      <c r="H229"/>
      <c r="I229"/>
    </row>
    <row r="230" spans="1:9" ht="15.75" x14ac:dyDescent="0.25">
      <c r="A230" s="71" t="s">
        <v>262</v>
      </c>
      <c r="B230" s="71" t="s">
        <v>281</v>
      </c>
      <c r="C230" s="4" t="s">
        <v>8</v>
      </c>
      <c r="D230" s="72">
        <v>3000</v>
      </c>
      <c r="E230" s="72">
        <v>3000</v>
      </c>
      <c r="F230" s="72">
        <v>3000</v>
      </c>
      <c r="G230"/>
      <c r="H230"/>
      <c r="I230"/>
    </row>
    <row r="231" spans="1:9" ht="15.75" x14ac:dyDescent="0.25">
      <c r="A231" s="65" t="s">
        <v>278</v>
      </c>
      <c r="B231" s="65" t="s">
        <v>358</v>
      </c>
      <c r="C231" s="3" t="s">
        <v>359</v>
      </c>
      <c r="D231" s="66">
        <v>3160</v>
      </c>
      <c r="E231" s="66">
        <v>3160</v>
      </c>
      <c r="F231" s="66">
        <v>3160</v>
      </c>
      <c r="G231"/>
      <c r="H231"/>
      <c r="I231"/>
    </row>
    <row r="232" spans="1:9" ht="15.75" x14ac:dyDescent="0.25">
      <c r="A232" s="33" t="s">
        <v>360</v>
      </c>
      <c r="B232" s="33" t="s">
        <v>359</v>
      </c>
      <c r="C232" s="67"/>
      <c r="D232" s="68">
        <v>3160</v>
      </c>
      <c r="E232" s="68">
        <v>3160</v>
      </c>
      <c r="F232" s="68">
        <v>3160</v>
      </c>
      <c r="G232"/>
      <c r="H232"/>
      <c r="I232"/>
    </row>
    <row r="233" spans="1:9" ht="15.75" x14ac:dyDescent="0.25">
      <c r="A233" s="30" t="s">
        <v>280</v>
      </c>
      <c r="B233" s="30" t="s">
        <v>333</v>
      </c>
      <c r="C233" s="69" t="s">
        <v>334</v>
      </c>
      <c r="D233" s="70">
        <v>3160</v>
      </c>
      <c r="E233" s="70">
        <v>3160</v>
      </c>
      <c r="F233" s="70">
        <v>3160</v>
      </c>
      <c r="G233"/>
      <c r="H233"/>
      <c r="I233"/>
    </row>
    <row r="234" spans="1:9" ht="15.75" x14ac:dyDescent="0.25">
      <c r="A234" s="71" t="s">
        <v>255</v>
      </c>
      <c r="B234" s="71" t="s">
        <v>281</v>
      </c>
      <c r="C234" s="4" t="s">
        <v>112</v>
      </c>
      <c r="D234" s="72">
        <v>3160</v>
      </c>
      <c r="E234" s="72">
        <v>3160</v>
      </c>
      <c r="F234" s="72">
        <v>3160</v>
      </c>
      <c r="G234"/>
      <c r="H234"/>
      <c r="I234"/>
    </row>
    <row r="235" spans="1:9" ht="15.75" x14ac:dyDescent="0.25">
      <c r="A235" s="71" t="s">
        <v>257</v>
      </c>
      <c r="B235" s="71" t="s">
        <v>281</v>
      </c>
      <c r="C235" s="4" t="s">
        <v>4</v>
      </c>
      <c r="D235" s="72">
        <v>3160</v>
      </c>
      <c r="E235" s="72">
        <v>3160</v>
      </c>
      <c r="F235" s="72">
        <v>3160</v>
      </c>
      <c r="G235"/>
      <c r="H235"/>
      <c r="I235"/>
    </row>
    <row r="236" spans="1:9" ht="15.75" x14ac:dyDescent="0.25">
      <c r="A236" s="57" t="s">
        <v>274</v>
      </c>
      <c r="B236" s="57" t="s">
        <v>131</v>
      </c>
      <c r="C236" s="58" t="s">
        <v>75</v>
      </c>
      <c r="D236" s="59">
        <v>70476</v>
      </c>
      <c r="E236" s="59">
        <v>63800</v>
      </c>
      <c r="F236" s="59">
        <v>63800</v>
      </c>
      <c r="G236"/>
      <c r="H236"/>
      <c r="I236"/>
    </row>
    <row r="237" spans="1:9" ht="15.75" x14ac:dyDescent="0.25">
      <c r="A237" s="60" t="s">
        <v>275</v>
      </c>
      <c r="B237" s="60" t="s">
        <v>305</v>
      </c>
      <c r="C237" s="2" t="s">
        <v>75</v>
      </c>
      <c r="D237" s="61">
        <v>70476</v>
      </c>
      <c r="E237" s="61">
        <v>63800</v>
      </c>
      <c r="F237" s="61">
        <v>63800</v>
      </c>
      <c r="G237"/>
      <c r="H237"/>
      <c r="I237"/>
    </row>
    <row r="238" spans="1:9" ht="15.75" x14ac:dyDescent="0.25">
      <c r="A238" s="62" t="s">
        <v>277</v>
      </c>
      <c r="B238" s="62" t="s">
        <v>305</v>
      </c>
      <c r="C238" s="63" t="s">
        <v>75</v>
      </c>
      <c r="D238" s="64">
        <v>70476</v>
      </c>
      <c r="E238" s="64">
        <v>63800</v>
      </c>
      <c r="F238" s="64">
        <v>63800</v>
      </c>
      <c r="G238"/>
      <c r="H238"/>
      <c r="I238"/>
    </row>
    <row r="239" spans="1:9" ht="15.75" x14ac:dyDescent="0.25">
      <c r="A239" s="65" t="s">
        <v>278</v>
      </c>
      <c r="B239" s="65" t="s">
        <v>306</v>
      </c>
      <c r="C239" s="3" t="s">
        <v>76</v>
      </c>
      <c r="D239" s="66">
        <v>70476</v>
      </c>
      <c r="E239" s="66">
        <v>63800</v>
      </c>
      <c r="F239" s="66">
        <v>63800</v>
      </c>
      <c r="G239"/>
      <c r="H239"/>
      <c r="I239"/>
    </row>
    <row r="240" spans="1:9" ht="15.75" x14ac:dyDescent="0.25">
      <c r="A240" s="33" t="s">
        <v>132</v>
      </c>
      <c r="B240" s="33" t="s">
        <v>20</v>
      </c>
      <c r="C240" s="67"/>
      <c r="D240" s="68">
        <v>33660</v>
      </c>
      <c r="E240" s="68">
        <v>33800</v>
      </c>
      <c r="F240" s="68">
        <v>33800</v>
      </c>
      <c r="G240"/>
      <c r="H240"/>
      <c r="I240"/>
    </row>
    <row r="241" spans="1:9" ht="15.75" x14ac:dyDescent="0.25">
      <c r="A241" s="30" t="s">
        <v>280</v>
      </c>
      <c r="B241" s="30" t="s">
        <v>95</v>
      </c>
      <c r="C241" s="69" t="s">
        <v>205</v>
      </c>
      <c r="D241" s="70">
        <v>33660</v>
      </c>
      <c r="E241" s="70">
        <v>33800</v>
      </c>
      <c r="F241" s="70">
        <v>33800</v>
      </c>
      <c r="G241"/>
      <c r="H241"/>
      <c r="I241"/>
    </row>
    <row r="242" spans="1:9" ht="15.75" x14ac:dyDescent="0.25">
      <c r="A242" s="71" t="s">
        <v>255</v>
      </c>
      <c r="B242" s="71" t="s">
        <v>109</v>
      </c>
      <c r="C242" s="4" t="s">
        <v>112</v>
      </c>
      <c r="D242" s="72">
        <v>33660</v>
      </c>
      <c r="E242" s="72">
        <v>33800</v>
      </c>
      <c r="F242" s="72">
        <v>33800</v>
      </c>
      <c r="G242"/>
      <c r="H242"/>
      <c r="I242"/>
    </row>
    <row r="243" spans="1:9" ht="15.75" x14ac:dyDescent="0.25">
      <c r="A243" s="71" t="s">
        <v>256</v>
      </c>
      <c r="B243" s="71" t="s">
        <v>109</v>
      </c>
      <c r="C243" s="4" t="s">
        <v>16</v>
      </c>
      <c r="D243" s="72">
        <v>31520</v>
      </c>
      <c r="E243" s="72">
        <v>31600</v>
      </c>
      <c r="F243" s="72">
        <v>31600</v>
      </c>
      <c r="G243"/>
      <c r="H243"/>
      <c r="I243"/>
    </row>
    <row r="244" spans="1:9" ht="15.75" x14ac:dyDescent="0.25">
      <c r="A244" s="71" t="s">
        <v>257</v>
      </c>
      <c r="B244" s="71" t="s">
        <v>109</v>
      </c>
      <c r="C244" s="4" t="s">
        <v>4</v>
      </c>
      <c r="D244" s="72">
        <v>2140</v>
      </c>
      <c r="E244" s="72">
        <v>2200</v>
      </c>
      <c r="F244" s="72">
        <v>2200</v>
      </c>
      <c r="G244"/>
      <c r="H244"/>
      <c r="I244"/>
    </row>
    <row r="245" spans="1:9" ht="15.75" x14ac:dyDescent="0.25">
      <c r="A245" s="33" t="s">
        <v>133</v>
      </c>
      <c r="B245" s="33" t="s">
        <v>24</v>
      </c>
      <c r="C245" s="67"/>
      <c r="D245" s="68">
        <v>36816</v>
      </c>
      <c r="E245" s="68">
        <v>30000</v>
      </c>
      <c r="F245" s="68">
        <v>30000</v>
      </c>
      <c r="G245"/>
      <c r="H245"/>
      <c r="I245"/>
    </row>
    <row r="246" spans="1:9" ht="15.75" x14ac:dyDescent="0.25">
      <c r="A246" s="30" t="s">
        <v>280</v>
      </c>
      <c r="B246" s="30" t="s">
        <v>95</v>
      </c>
      <c r="C246" s="69" t="s">
        <v>205</v>
      </c>
      <c r="D246" s="70">
        <v>36816</v>
      </c>
      <c r="E246" s="70">
        <v>30000</v>
      </c>
      <c r="F246" s="70">
        <v>30000</v>
      </c>
      <c r="G246"/>
      <c r="H246"/>
      <c r="I246"/>
    </row>
    <row r="247" spans="1:9" ht="15.75" x14ac:dyDescent="0.25">
      <c r="A247" s="71" t="s">
        <v>255</v>
      </c>
      <c r="B247" s="71" t="s">
        <v>361</v>
      </c>
      <c r="C247" s="4" t="s">
        <v>112</v>
      </c>
      <c r="D247" s="72">
        <v>36816</v>
      </c>
      <c r="E247" s="72">
        <v>30000</v>
      </c>
      <c r="F247" s="72">
        <v>30000</v>
      </c>
      <c r="G247"/>
      <c r="H247"/>
      <c r="I247"/>
    </row>
    <row r="248" spans="1:9" ht="13.5" customHeight="1" x14ac:dyDescent="0.25">
      <c r="A248" s="71" t="s">
        <v>257</v>
      </c>
      <c r="B248" s="71" t="s">
        <v>361</v>
      </c>
      <c r="C248" s="4" t="s">
        <v>4</v>
      </c>
      <c r="D248" s="72">
        <v>36816</v>
      </c>
      <c r="E248" s="72">
        <v>30000</v>
      </c>
      <c r="F248" s="72">
        <v>30000</v>
      </c>
      <c r="G248"/>
      <c r="H248"/>
      <c r="I248"/>
    </row>
    <row r="249" spans="1:9" ht="15.75" hidden="1" x14ac:dyDescent="0.25">
      <c r="A249" s="65" t="s">
        <v>278</v>
      </c>
      <c r="B249" s="65" t="s">
        <v>307</v>
      </c>
      <c r="C249" s="3" t="s">
        <v>80</v>
      </c>
      <c r="D249" s="66">
        <v>0</v>
      </c>
      <c r="E249" s="66">
        <v>0</v>
      </c>
      <c r="F249" s="66">
        <v>0</v>
      </c>
      <c r="G249"/>
      <c r="H249"/>
      <c r="I249"/>
    </row>
    <row r="250" spans="1:9" ht="15.75" hidden="1" x14ac:dyDescent="0.25">
      <c r="A250" s="33" t="s">
        <v>119</v>
      </c>
      <c r="B250" s="33" t="s">
        <v>81</v>
      </c>
      <c r="C250" s="67"/>
      <c r="D250" s="68">
        <v>0</v>
      </c>
      <c r="E250" s="68">
        <v>0</v>
      </c>
      <c r="F250" s="68">
        <v>0</v>
      </c>
      <c r="G250"/>
      <c r="H250"/>
      <c r="I250"/>
    </row>
    <row r="251" spans="1:9" ht="15.75" hidden="1" x14ac:dyDescent="0.25">
      <c r="A251" s="30" t="s">
        <v>280</v>
      </c>
      <c r="B251" s="30" t="s">
        <v>82</v>
      </c>
      <c r="C251" s="69" t="s">
        <v>204</v>
      </c>
      <c r="D251" s="70">
        <v>0</v>
      </c>
      <c r="E251" s="70">
        <v>0</v>
      </c>
      <c r="F251" s="70">
        <v>0</v>
      </c>
      <c r="G251"/>
      <c r="H251"/>
      <c r="I251"/>
    </row>
    <row r="252" spans="1:9" ht="15.75" hidden="1" x14ac:dyDescent="0.25">
      <c r="A252" s="71" t="s">
        <v>103</v>
      </c>
      <c r="B252" s="71" t="s">
        <v>82</v>
      </c>
      <c r="C252" s="4" t="s">
        <v>113</v>
      </c>
      <c r="D252" s="72">
        <v>0</v>
      </c>
      <c r="E252" s="72">
        <v>0</v>
      </c>
      <c r="F252" s="72">
        <v>0</v>
      </c>
      <c r="G252"/>
      <c r="H252"/>
      <c r="I252"/>
    </row>
    <row r="253" spans="1:9" ht="15.75" hidden="1" x14ac:dyDescent="0.25">
      <c r="A253" s="71" t="s">
        <v>264</v>
      </c>
      <c r="B253" s="71" t="s">
        <v>82</v>
      </c>
      <c r="C253" s="4" t="s">
        <v>79</v>
      </c>
      <c r="D253" s="72">
        <v>0</v>
      </c>
      <c r="E253" s="72">
        <v>0</v>
      </c>
      <c r="F253" s="72">
        <v>0</v>
      </c>
    </row>
    <row r="254" spans="1:9" ht="15.75" x14ac:dyDescent="0.25">
      <c r="A254" s="71"/>
      <c r="B254" s="71"/>
      <c r="C254" s="4"/>
      <c r="D254" s="72"/>
      <c r="E254" s="72"/>
      <c r="F254" s="72"/>
    </row>
    <row r="255" spans="1:9" ht="15.75" x14ac:dyDescent="0.25">
      <c r="A255" s="71"/>
      <c r="B255" s="71"/>
      <c r="C255" s="4"/>
      <c r="D255" s="72"/>
      <c r="E255" s="72"/>
      <c r="F255" s="72"/>
    </row>
    <row r="256" spans="1:9" ht="15.75" x14ac:dyDescent="0.25">
      <c r="A256" s="99" t="s">
        <v>230</v>
      </c>
      <c r="B256" s="99"/>
      <c r="C256" s="99"/>
      <c r="D256" s="99"/>
    </row>
    <row r="257" spans="1:6" ht="15.75" x14ac:dyDescent="0.25">
      <c r="A257" s="22"/>
      <c r="B257" s="22"/>
      <c r="C257" s="22"/>
      <c r="D257" s="22"/>
    </row>
    <row r="258" spans="1:6" ht="15.75" x14ac:dyDescent="0.25">
      <c r="A258" s="101" t="s">
        <v>362</v>
      </c>
      <c r="B258" s="101"/>
      <c r="C258" s="101"/>
      <c r="D258" s="101"/>
      <c r="E258" s="101"/>
      <c r="F258" s="101"/>
    </row>
    <row r="259" spans="1:6" ht="15.75" x14ac:dyDescent="0.25">
      <c r="A259" s="97" t="s">
        <v>363</v>
      </c>
      <c r="B259" s="97"/>
      <c r="C259" s="97"/>
      <c r="D259" s="97"/>
    </row>
    <row r="262" spans="1:6" ht="15.75" x14ac:dyDescent="0.25">
      <c r="A262" s="5" t="s">
        <v>370</v>
      </c>
    </row>
    <row r="263" spans="1:6" ht="15.75" x14ac:dyDescent="0.25">
      <c r="A263" s="5" t="s">
        <v>371</v>
      </c>
    </row>
    <row r="264" spans="1:6" ht="15.75" x14ac:dyDescent="0.25">
      <c r="A264" s="5" t="s">
        <v>369</v>
      </c>
    </row>
    <row r="266" spans="1:6" ht="15.75" x14ac:dyDescent="0.25">
      <c r="A266" s="90" t="s">
        <v>231</v>
      </c>
      <c r="B266" s="90"/>
      <c r="C266" s="90"/>
      <c r="D266" s="90"/>
    </row>
    <row r="267" spans="1:6" ht="15.75" x14ac:dyDescent="0.25">
      <c r="A267" s="5"/>
      <c r="B267" s="5"/>
      <c r="C267" s="5"/>
      <c r="D267" s="20"/>
    </row>
    <row r="268" spans="1:6" ht="15.75" x14ac:dyDescent="0.25">
      <c r="A268" s="91" t="s">
        <v>232</v>
      </c>
      <c r="B268" s="91"/>
      <c r="C268" s="91"/>
      <c r="D268" s="91"/>
    </row>
    <row r="269" spans="1:6" ht="15.75" x14ac:dyDescent="0.25">
      <c r="A269" s="92" t="s">
        <v>233</v>
      </c>
      <c r="B269" s="92"/>
      <c r="C269" s="92"/>
      <c r="D269" s="92"/>
    </row>
  </sheetData>
  <mergeCells count="7">
    <mergeCell ref="A259:D259"/>
    <mergeCell ref="B1:C1"/>
    <mergeCell ref="A2:D2"/>
    <mergeCell ref="A5:D5"/>
    <mergeCell ref="A256:D256"/>
    <mergeCell ref="A258:F258"/>
    <mergeCell ref="A4:E4"/>
  </mergeCells>
  <pageMargins left="0.7" right="0.7" top="0.75" bottom="0.75" header="0.3" footer="0.3"/>
  <pageSetup paperSize="9" scale="85" fitToHeight="0" orientation="landscape" r:id="rId1"/>
  <rowBreaks count="5" manualBreakCount="5">
    <brk id="30" max="5" man="1"/>
    <brk id="106" max="5" man="1"/>
    <brk id="142" max="5" man="1"/>
    <brk id="184" max="5" man="1"/>
    <brk id="2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Naslovnica</vt:lpstr>
      <vt:lpstr>OPĆI DIO</vt:lpstr>
      <vt:lpstr>IZVORI  I FUNKCIJSKA</vt:lpstr>
      <vt:lpstr>POSEBNI DIO</vt:lpstr>
      <vt:lpstr>'IZVORI  I FUNKCIJSKA'!Podrucje_ispisa</vt:lpstr>
      <vt:lpstr>'OPĆI DIO'!Podrucje_ispisa</vt:lpstr>
      <vt:lpstr>'POSEBNI DIO'!Podrucje_ispisa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Snježana Stipetić</cp:lastModifiedBy>
  <cp:lastPrinted>2023-12-18T10:34:54Z</cp:lastPrinted>
  <dcterms:created xsi:type="dcterms:W3CDTF">2020-10-30T08:39:55Z</dcterms:created>
  <dcterms:modified xsi:type="dcterms:W3CDTF">2023-12-18T10:41:52Z</dcterms:modified>
</cp:coreProperties>
</file>